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ri_yanes\Desktop\Duo Dinámita\PUBLICACION DE REPORTES\2022\REPORTES OCT 3ER TRIM 2022\LDF\"/>
    </mc:Choice>
  </mc:AlternateContent>
  <bookViews>
    <workbookView xWindow="0" yWindow="0" windowWidth="21600" windowHeight="9000"/>
  </bookViews>
  <sheets>
    <sheet name="Estado Analítico Detallado" sheetId="1" r:id="rId1"/>
  </sheets>
  <definedNames>
    <definedName name="_xlnm.Print_Area" localSheetId="0">'Estado Analítico Detallado'!$B$1:$K$96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H11" i="1" l="1"/>
  <c r="H48" i="1" l="1"/>
  <c r="I48" i="1" s="1"/>
  <c r="J48" i="1" s="1"/>
  <c r="H50" i="1"/>
  <c r="I50" i="1" s="1"/>
  <c r="J50" i="1" s="1"/>
  <c r="G82" i="1"/>
  <c r="G71" i="1"/>
  <c r="G79" i="1" s="1"/>
  <c r="H71" i="1"/>
  <c r="G66" i="1"/>
  <c r="G52" i="1"/>
  <c r="H90" i="1"/>
  <c r="H88" i="1"/>
  <c r="H87" i="1"/>
  <c r="H83" i="1"/>
  <c r="H82" i="1" s="1"/>
  <c r="H77" i="1"/>
  <c r="H75" i="1"/>
  <c r="H74" i="1"/>
  <c r="H72" i="1"/>
  <c r="H70" i="1"/>
  <c r="H69" i="1"/>
  <c r="H68" i="1"/>
  <c r="H67" i="1"/>
  <c r="H64" i="1"/>
  <c r="H62" i="1"/>
  <c r="H60" i="1"/>
  <c r="H59" i="1"/>
  <c r="H57" i="1"/>
  <c r="H56" i="1"/>
  <c r="H55" i="1"/>
  <c r="H53" i="1"/>
  <c r="I52" i="1"/>
  <c r="H38" i="1"/>
  <c r="H37" i="1"/>
  <c r="H36" i="1"/>
  <c r="H35" i="1"/>
  <c r="H34" i="1"/>
  <c r="H32" i="1" s="1"/>
  <c r="G18" i="1"/>
  <c r="G46" i="1" s="1"/>
  <c r="G85" i="1" l="1"/>
  <c r="H66" i="1"/>
  <c r="H52" i="1"/>
  <c r="H79" i="1" s="1"/>
  <c r="H12" i="1"/>
  <c r="H13" i="1"/>
  <c r="I13" i="1" s="1"/>
  <c r="H14" i="1"/>
  <c r="H15" i="1"/>
  <c r="H16" i="1"/>
  <c r="H17" i="1"/>
  <c r="H20" i="1"/>
  <c r="H21" i="1"/>
  <c r="H22" i="1"/>
  <c r="H23" i="1"/>
  <c r="H24" i="1"/>
  <c r="H25" i="1"/>
  <c r="H26" i="1"/>
  <c r="H27" i="1"/>
  <c r="H28" i="1"/>
  <c r="H29" i="1"/>
  <c r="H30" i="1"/>
  <c r="J12" i="1"/>
  <c r="H18" i="1" l="1"/>
  <c r="I82" i="1"/>
  <c r="J82" i="1" s="1"/>
  <c r="H49" i="1"/>
  <c r="H47" i="1"/>
  <c r="H44" i="1"/>
  <c r="H43" i="1"/>
  <c r="H41" i="1"/>
  <c r="H40" i="1"/>
  <c r="H39" i="1"/>
  <c r="J11" i="1" l="1"/>
  <c r="F93" i="1" l="1"/>
  <c r="H93" i="1" s="1"/>
  <c r="J29" i="1" l="1"/>
  <c r="K29" i="1" s="1"/>
  <c r="I32" i="1" l="1"/>
  <c r="J59" i="1" l="1"/>
  <c r="J28" i="1"/>
  <c r="I93" i="1" l="1"/>
  <c r="J93" i="1"/>
  <c r="J14" i="1" l="1"/>
  <c r="J15" i="1"/>
  <c r="J16" i="1"/>
  <c r="J20" i="1"/>
  <c r="J21" i="1"/>
  <c r="J22" i="1"/>
  <c r="J25" i="1"/>
  <c r="J30" i="1"/>
  <c r="J34" i="1"/>
  <c r="J35" i="1"/>
  <c r="J36" i="1"/>
  <c r="J37" i="1"/>
  <c r="J38" i="1"/>
  <c r="J53" i="1"/>
  <c r="J55" i="1"/>
  <c r="J56" i="1"/>
  <c r="J57" i="1"/>
  <c r="J60" i="1"/>
  <c r="J62" i="1"/>
  <c r="J64" i="1"/>
  <c r="J67" i="1"/>
  <c r="J70" i="1"/>
  <c r="J75" i="1"/>
  <c r="J83" i="1"/>
  <c r="K83" i="1" s="1"/>
  <c r="I74" i="1"/>
  <c r="J74" i="1" s="1"/>
  <c r="I72" i="1"/>
  <c r="J72" i="1" s="1"/>
  <c r="I71" i="1"/>
  <c r="J71" i="1" s="1"/>
  <c r="I69" i="1"/>
  <c r="J69" i="1" s="1"/>
  <c r="I68" i="1"/>
  <c r="J68" i="1" s="1"/>
  <c r="J52" i="1"/>
  <c r="I49" i="1"/>
  <c r="J49" i="1" s="1"/>
  <c r="I47" i="1"/>
  <c r="J47" i="1" s="1"/>
  <c r="I44" i="1"/>
  <c r="J44" i="1" s="1"/>
  <c r="I43" i="1"/>
  <c r="J43" i="1" s="1"/>
  <c r="I41" i="1"/>
  <c r="J41" i="1" s="1"/>
  <c r="I40" i="1"/>
  <c r="J40" i="1" s="1"/>
  <c r="I39" i="1"/>
  <c r="J39" i="1" s="1"/>
  <c r="J32" i="1"/>
  <c r="I27" i="1"/>
  <c r="J27" i="1" s="1"/>
  <c r="I26" i="1"/>
  <c r="J26" i="1" s="1"/>
  <c r="I23" i="1"/>
  <c r="I17" i="1"/>
  <c r="J17" i="1" s="1"/>
  <c r="J23" i="1" l="1"/>
  <c r="I66" i="1"/>
  <c r="J66" i="1" s="1"/>
  <c r="I24" i="1"/>
  <c r="J24" i="1" s="1"/>
  <c r="I79" i="1" l="1"/>
  <c r="J79" i="1" s="1"/>
  <c r="I18" i="1"/>
  <c r="J18" i="1"/>
  <c r="K11" i="1"/>
  <c r="K14" i="1"/>
  <c r="K15" i="1"/>
  <c r="K16" i="1"/>
  <c r="K17" i="1"/>
  <c r="F18" i="1"/>
  <c r="K20" i="1"/>
  <c r="K21" i="1"/>
  <c r="K22" i="1"/>
  <c r="K23" i="1"/>
  <c r="K24" i="1"/>
  <c r="K25" i="1"/>
  <c r="K26" i="1"/>
  <c r="K27" i="1"/>
  <c r="K28" i="1"/>
  <c r="K30" i="1"/>
  <c r="F32" i="1"/>
  <c r="K32" i="1" s="1"/>
  <c r="K34" i="1"/>
  <c r="K35" i="1"/>
  <c r="K36" i="1"/>
  <c r="K37" i="1"/>
  <c r="K38" i="1"/>
  <c r="K39" i="1"/>
  <c r="K40" i="1"/>
  <c r="K41" i="1"/>
  <c r="F42" i="1"/>
  <c r="H42" i="1" s="1"/>
  <c r="K43" i="1"/>
  <c r="K44" i="1"/>
  <c r="F52" i="1"/>
  <c r="K53" i="1"/>
  <c r="K55" i="1"/>
  <c r="K56" i="1"/>
  <c r="K57" i="1"/>
  <c r="K59" i="1"/>
  <c r="K60" i="1"/>
  <c r="K62" i="1"/>
  <c r="K64" i="1"/>
  <c r="F66" i="1"/>
  <c r="K67" i="1"/>
  <c r="K68" i="1"/>
  <c r="K69" i="1"/>
  <c r="K70" i="1"/>
  <c r="F71" i="1"/>
  <c r="K71" i="1" s="1"/>
  <c r="K72" i="1"/>
  <c r="K74" i="1"/>
  <c r="K75" i="1"/>
  <c r="F82" i="1"/>
  <c r="K82" i="1" s="1"/>
  <c r="K88" i="1"/>
  <c r="K90" i="1"/>
  <c r="K93" i="1" s="1"/>
  <c r="H46" i="1" l="1"/>
  <c r="H85" i="1" s="1"/>
  <c r="I42" i="1"/>
  <c r="J42" i="1" s="1"/>
  <c r="K42" i="1" s="1"/>
  <c r="F79" i="1"/>
  <c r="K18" i="1"/>
  <c r="K66" i="1"/>
  <c r="F46" i="1"/>
  <c r="K52" i="1"/>
  <c r="I46" i="1" l="1"/>
  <c r="F85" i="1"/>
  <c r="J77" i="1"/>
  <c r="K77" i="1" s="1"/>
  <c r="K79" i="1" l="1"/>
  <c r="J13" i="1" l="1"/>
  <c r="K13" i="1" s="1"/>
  <c r="J46" i="1"/>
  <c r="K46" i="1" s="1"/>
  <c r="K12" i="1" l="1"/>
  <c r="I85" i="1"/>
  <c r="J85" i="1" s="1"/>
  <c r="K85" i="1" s="1"/>
</calcChain>
</file>

<file path=xl/sharedStrings.xml><?xml version="1.0" encoding="utf-8"?>
<sst xmlns="http://schemas.openxmlformats.org/spreadsheetml/2006/main" count="149" uniqueCount="140">
  <si>
    <t>Ingresos Derivados de Financiamientos (3=1+2)</t>
  </si>
  <si>
    <t>3.</t>
  </si>
  <si>
    <t>de Transferencias Federales Etiquetadas</t>
  </si>
  <si>
    <t xml:space="preserve">Ingresos Derivados de Financiamientos con Fuente de pago </t>
  </si>
  <si>
    <t>2.</t>
  </si>
  <si>
    <t xml:space="preserve">de ingresos de Libre Disposición </t>
  </si>
  <si>
    <t>1.</t>
  </si>
  <si>
    <t>Datos Informativos</t>
  </si>
  <si>
    <t>Total de Ingresos (IV=I+II+III)</t>
  </si>
  <si>
    <t>IV.</t>
  </si>
  <si>
    <t>Ingresos Derivados de Financiamientos</t>
  </si>
  <si>
    <t>A.</t>
  </si>
  <si>
    <t>Ingresos Derivados de Financiamientos (III=A)</t>
  </si>
  <si>
    <t>III.</t>
  </si>
  <si>
    <t>(II=A+B+C+D+E)</t>
  </si>
  <si>
    <t xml:space="preserve">Total de Transferencias Federales Etiquetadas </t>
  </si>
  <si>
    <t>II.</t>
  </si>
  <si>
    <t>Otras Transferencias Federales Etiquetadas</t>
  </si>
  <si>
    <t>E.</t>
  </si>
  <si>
    <t>Pensiones y Jubilaciones</t>
  </si>
  <si>
    <t xml:space="preserve">Transferencias, Subsidios y Subvenciones, y </t>
  </si>
  <si>
    <t>D.</t>
  </si>
  <si>
    <t xml:space="preserve">Fondo Minero </t>
  </si>
  <si>
    <t>c2)</t>
  </si>
  <si>
    <t>Productores de Hidrocarburos</t>
  </si>
  <si>
    <t xml:space="preserve">Fondo para Entidades Federativas y Municipios </t>
  </si>
  <si>
    <t>c1)</t>
  </si>
  <si>
    <t>Fondos Distintos de Aportaciones (C=c1+c2)</t>
  </si>
  <si>
    <t>C.</t>
  </si>
  <si>
    <t xml:space="preserve">Otros Convenios y Subsidios </t>
  </si>
  <si>
    <t>b4)</t>
  </si>
  <si>
    <t xml:space="preserve">Convenios de Reasignación </t>
  </si>
  <si>
    <t>b3)</t>
  </si>
  <si>
    <t>Convenios de Descentralización</t>
  </si>
  <si>
    <t>b2)</t>
  </si>
  <si>
    <t>Convenios de Protección Social en Salud</t>
  </si>
  <si>
    <t>b1)</t>
  </si>
  <si>
    <t>(B=b1+b2+b3+b4)</t>
  </si>
  <si>
    <t>Convenios</t>
  </si>
  <si>
    <t>B.</t>
  </si>
  <si>
    <t>Entidades Federativas</t>
  </si>
  <si>
    <t>Fondo de Aportaciones para el Fortalecimiento de las</t>
  </si>
  <si>
    <t>a8)</t>
  </si>
  <si>
    <t>los Estados y del Distrito Federal</t>
  </si>
  <si>
    <t xml:space="preserve">Fondo de Aportaciones para la Seguridad Pública de </t>
  </si>
  <si>
    <t>a7)</t>
  </si>
  <si>
    <t>y de adultos</t>
  </si>
  <si>
    <t>Fondo de Aportaciones para la Educación Tecnológica</t>
  </si>
  <si>
    <t>a6)</t>
  </si>
  <si>
    <t>Fondo de Aportaciones Múltiples</t>
  </si>
  <si>
    <t>a5)</t>
  </si>
  <si>
    <t>Municipios y de las Demarcaciones Territoriales del Distrito Federal</t>
  </si>
  <si>
    <t>Fondo de Aportaciones para el Fortalecimiento de los</t>
  </si>
  <si>
    <t>a4)</t>
  </si>
  <si>
    <t>Fondo de Aportaciones para la infraestructura Social</t>
  </si>
  <si>
    <t>a3)</t>
  </si>
  <si>
    <t>Fondo de Aportaciones para los servicios de Salud</t>
  </si>
  <si>
    <t>a2)</t>
  </si>
  <si>
    <t>y gasto operativo</t>
  </si>
  <si>
    <t>Fondo de Aportaciones para la Nómina Educativa</t>
  </si>
  <si>
    <t>a1)</t>
  </si>
  <si>
    <t>(A=a1+a2+a3+a4+a5+a6+a7+a8)</t>
  </si>
  <si>
    <t>Aportaciones</t>
  </si>
  <si>
    <t>Transferencias Federales Etiquetadas</t>
  </si>
  <si>
    <t>Ingresos Excedentes de Ingresos de Libre Disposición</t>
  </si>
  <si>
    <t>(I=A+B+C+D+E+F+G+H+I+J+K+L)</t>
  </si>
  <si>
    <t xml:space="preserve">Total de Ingresos de Libre Disposición </t>
  </si>
  <si>
    <t>I.</t>
  </si>
  <si>
    <t xml:space="preserve">Otros Ingresos en Libre Disposición </t>
  </si>
  <si>
    <t>l2)</t>
  </si>
  <si>
    <t>Participaciones en Ingresos Locales</t>
  </si>
  <si>
    <t>l1)</t>
  </si>
  <si>
    <t>Otros Ingresos de Libre Disposición (L=l1+l2)</t>
  </si>
  <si>
    <t>L.</t>
  </si>
  <si>
    <t>Otros Convenios y Subsidios</t>
  </si>
  <si>
    <t>k1)</t>
  </si>
  <si>
    <t>K,</t>
  </si>
  <si>
    <t>Transferencias</t>
  </si>
  <si>
    <t xml:space="preserve">J.
</t>
  </si>
  <si>
    <t xml:space="preserve">Otros Incentivos Económicos </t>
  </si>
  <si>
    <t>i5)</t>
  </si>
  <si>
    <t>Fondo de Compensación de Repecos-Intermedios</t>
  </si>
  <si>
    <t>i4)</t>
  </si>
  <si>
    <t>Impuesto Sobre Automóviles Nuevos</t>
  </si>
  <si>
    <t>i3)</t>
  </si>
  <si>
    <t>Fondo de Compensación ISAN</t>
  </si>
  <si>
    <t>i2)</t>
  </si>
  <si>
    <t>Tenencia o Uso de Vehículos</t>
  </si>
  <si>
    <t>i1)</t>
  </si>
  <si>
    <t>(I=i1+i2+i3+i4+i5)</t>
  </si>
  <si>
    <t>Incentivos Derivados de la Colaboración Fiscal</t>
  </si>
  <si>
    <t>las Entidades Federativas</t>
  </si>
  <si>
    <t xml:space="preserve">Fondo de Estabilización de los Ingresos de </t>
  </si>
  <si>
    <t>h11)</t>
  </si>
  <si>
    <t>Fondo de Impuesto Sobre la Renta</t>
  </si>
  <si>
    <t>h10)</t>
  </si>
  <si>
    <t xml:space="preserve">Gasolinas y Diésel </t>
  </si>
  <si>
    <t>h9)</t>
  </si>
  <si>
    <t>3.17% Sobre Extracción de Petroleo</t>
  </si>
  <si>
    <t>h8)</t>
  </si>
  <si>
    <t>0.136% de la Recaudación Federal Participable</t>
  </si>
  <si>
    <t>h7)</t>
  </si>
  <si>
    <t>Impuesto Especial Sobre Producción y Servicios</t>
  </si>
  <si>
    <t>h6)</t>
  </si>
  <si>
    <t>Fondo de Extracción de hidrocarburos</t>
  </si>
  <si>
    <t>h5)</t>
  </si>
  <si>
    <t xml:space="preserve">Fondo de Compensación </t>
  </si>
  <si>
    <t>h4)</t>
  </si>
  <si>
    <t xml:space="preserve">Fondo de Fiscalización y Recaudación </t>
  </si>
  <si>
    <t>h3)</t>
  </si>
  <si>
    <t>Fondo de Fomento Municipal</t>
  </si>
  <si>
    <t>h2)</t>
  </si>
  <si>
    <t>Fondo General de Participaciones</t>
  </si>
  <si>
    <t>h1)</t>
  </si>
  <si>
    <t>(H=h1+h2+h3+h4+h5+h6+h7+h8+h9+h10+h11)</t>
  </si>
  <si>
    <t>Participaciones</t>
  </si>
  <si>
    <t>H.</t>
  </si>
  <si>
    <t>Ingresos por Ventas de Bienes y Servicios</t>
  </si>
  <si>
    <t>G.</t>
  </si>
  <si>
    <t>Aprovechamientos</t>
  </si>
  <si>
    <t>F.</t>
  </si>
  <si>
    <t xml:space="preserve">Productos </t>
  </si>
  <si>
    <t>Derechos</t>
  </si>
  <si>
    <t>Contribuciones de Mejoras</t>
  </si>
  <si>
    <t>Cuotas y Aportaciones de Seguridad Social</t>
  </si>
  <si>
    <t>Impuestos</t>
  </si>
  <si>
    <t xml:space="preserve">   Ingresos de Libre Disposición</t>
  </si>
  <si>
    <t>Recaudado</t>
  </si>
  <si>
    <t>Devengado</t>
  </si>
  <si>
    <t>Modificado</t>
  </si>
  <si>
    <t>Ampliaciones y Reducciones</t>
  </si>
  <si>
    <t>Estimado (d)</t>
  </si>
  <si>
    <t xml:space="preserve">Diferencia (e) </t>
  </si>
  <si>
    <t>Ingreso</t>
  </si>
  <si>
    <t>Concepto ( C)</t>
  </si>
  <si>
    <t>(Pesos)</t>
  </si>
  <si>
    <t>Estado Analítico de Ingresos Detallado - LDF</t>
  </si>
  <si>
    <t>Gobierno del Estado de Jalisco</t>
  </si>
  <si>
    <t>Ente Público: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</si>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</sst>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.5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sz val="9.5"/>
      <color rgb="FF000000"/>
      <name val="Arial"/>
      <family val="2"/>
    </font>
    <font>
      <sz val="9.5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165" fontId="16" fillId="0" borderId="0"/>
    <xf numFmtId="0" fontId="16" fillId="0" borderId="0"/>
  </cellStyleXfs>
  <cellXfs count="62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0" fillId="0" borderId="0" xfId="0" applyNumberFormat="1"/>
    <xf numFmtId="43" fontId="0" fillId="0" borderId="0" xfId="0" applyNumberFormat="1"/>
    <xf numFmtId="164" fontId="7" fillId="2" borderId="1" xfId="2" applyNumberFormat="1" applyFont="1" applyFill="1" applyBorder="1" applyAlignment="1">
      <alignment horizontal="center"/>
    </xf>
    <xf numFmtId="0" fontId="7" fillId="2" borderId="1" xfId="3" applyFont="1" applyFill="1" applyBorder="1"/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1" fontId="7" fillId="2" borderId="4" xfId="2" applyNumberFormat="1" applyFont="1" applyFill="1" applyBorder="1" applyAlignment="1" applyProtection="1">
      <alignment horizontal="right"/>
    </xf>
    <xf numFmtId="1" fontId="7" fillId="2" borderId="4" xfId="2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0" xfId="0" applyFill="1"/>
    <xf numFmtId="0" fontId="8" fillId="2" borderId="0" xfId="0" applyFont="1" applyFill="1" applyAlignment="1">
      <alignment vertical="center"/>
    </xf>
    <xf numFmtId="0" fontId="8" fillId="2" borderId="5" xfId="0" applyFont="1" applyFill="1" applyBorder="1" applyAlignment="1">
      <alignment vertical="center"/>
    </xf>
    <xf numFmtId="164" fontId="7" fillId="2" borderId="4" xfId="1" applyNumberFormat="1" applyFont="1" applyFill="1" applyBorder="1" applyAlignment="1" applyProtection="1">
      <alignment horizontal="right"/>
      <protection locked="0"/>
    </xf>
    <xf numFmtId="164" fontId="7" fillId="2" borderId="4" xfId="2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/>
    <xf numFmtId="0" fontId="2" fillId="2" borderId="0" xfId="0" applyFont="1" applyFill="1"/>
    <xf numFmtId="49" fontId="9" fillId="2" borderId="0" xfId="0" applyNumberFormat="1" applyFont="1" applyFill="1" applyAlignment="1">
      <alignment horizontal="left" vertical="center"/>
    </xf>
    <xf numFmtId="0" fontId="10" fillId="2" borderId="4" xfId="0" applyFont="1" applyFill="1" applyBorder="1"/>
    <xf numFmtId="0" fontId="10" fillId="2" borderId="0" xfId="0" applyFont="1" applyFill="1"/>
    <xf numFmtId="0" fontId="11" fillId="2" borderId="0" xfId="0" applyFont="1" applyFill="1" applyAlignment="1">
      <alignment vertical="center"/>
    </xf>
    <xf numFmtId="49" fontId="11" fillId="2" borderId="0" xfId="0" applyNumberFormat="1" applyFont="1" applyFill="1" applyAlignment="1">
      <alignment horizontal="left" vertical="center"/>
    </xf>
    <xf numFmtId="0" fontId="12" fillId="2" borderId="4" xfId="0" applyFont="1" applyFill="1" applyBorder="1"/>
    <xf numFmtId="0" fontId="12" fillId="2" borderId="0" xfId="0" applyFont="1" applyFill="1"/>
    <xf numFmtId="0" fontId="11" fillId="2" borderId="5" xfId="0" applyFont="1" applyFill="1" applyBorder="1" applyAlignment="1">
      <alignment vertical="center"/>
    </xf>
    <xf numFmtId="0" fontId="13" fillId="2" borderId="0" xfId="0" applyFont="1" applyFill="1"/>
    <xf numFmtId="0" fontId="14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3" fillId="2" borderId="4" xfId="0" applyFont="1" applyFill="1" applyBorder="1"/>
    <xf numFmtId="0" fontId="11" fillId="2" borderId="0" xfId="0" applyFont="1" applyFill="1" applyAlignment="1">
      <alignment vertical="center" wrapText="1"/>
    </xf>
    <xf numFmtId="0" fontId="15" fillId="2" borderId="0" xfId="3" applyFont="1" applyFill="1" applyAlignment="1">
      <alignment horizontal="left" vertical="center"/>
    </xf>
    <xf numFmtId="0" fontId="15" fillId="2" borderId="5" xfId="3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 applyProtection="1">
      <alignment horizontal="right"/>
    </xf>
    <xf numFmtId="0" fontId="14" fillId="2" borderId="5" xfId="0" applyFont="1" applyFill="1" applyBorder="1" applyAlignment="1">
      <alignment vertical="center"/>
    </xf>
    <xf numFmtId="0" fontId="7" fillId="2" borderId="6" xfId="3" applyFont="1" applyFill="1" applyBorder="1" applyAlignment="1">
      <alignment horizontal="center"/>
    </xf>
    <xf numFmtId="0" fontId="7" fillId="2" borderId="7" xfId="3" applyFont="1" applyFill="1" applyBorder="1" applyAlignment="1">
      <alignment horizontal="center"/>
    </xf>
    <xf numFmtId="0" fontId="7" fillId="2" borderId="7" xfId="3" applyFont="1" applyFill="1" applyBorder="1"/>
    <xf numFmtId="0" fontId="7" fillId="2" borderId="8" xfId="3" applyFont="1" applyFill="1" applyBorder="1"/>
    <xf numFmtId="0" fontId="7" fillId="2" borderId="9" xfId="3" applyFont="1" applyFill="1" applyBorder="1"/>
    <xf numFmtId="0" fontId="17" fillId="2" borderId="0" xfId="4" applyNumberFormat="1" applyFont="1" applyFill="1" applyAlignment="1">
      <alignment vertical="center"/>
    </xf>
    <xf numFmtId="0" fontId="17" fillId="2" borderId="0" xfId="5" applyFont="1" applyFill="1" applyAlignment="1">
      <alignment horizontal="center"/>
    </xf>
    <xf numFmtId="0" fontId="18" fillId="2" borderId="0" xfId="3" applyFont="1" applyFill="1"/>
    <xf numFmtId="0" fontId="17" fillId="2" borderId="0" xfId="5" applyFont="1" applyFill="1"/>
    <xf numFmtId="0" fontId="17" fillId="0" borderId="0" xfId="5" applyFont="1" applyAlignment="1">
      <alignment horizontal="center"/>
    </xf>
    <xf numFmtId="0" fontId="17" fillId="2" borderId="2" xfId="0" applyFont="1" applyFill="1" applyBorder="1" applyAlignment="1" applyProtection="1">
      <alignment horizontal="center"/>
      <protection locked="0"/>
    </xf>
    <xf numFmtId="0" fontId="17" fillId="2" borderId="0" xfId="0" applyFont="1" applyFill="1" applyAlignment="1">
      <alignment horizontal="right"/>
    </xf>
    <xf numFmtId="164" fontId="7" fillId="0" borderId="4" xfId="1" applyNumberFormat="1" applyFont="1" applyFill="1" applyBorder="1" applyAlignment="1" applyProtection="1">
      <alignment horizontal="right"/>
      <protection locked="0"/>
    </xf>
    <xf numFmtId="164" fontId="7" fillId="0" borderId="4" xfId="2" applyNumberFormat="1" applyFont="1" applyFill="1" applyBorder="1" applyAlignment="1" applyProtection="1">
      <alignment horizontal="right"/>
      <protection locked="0"/>
    </xf>
    <xf numFmtId="1" fontId="7" fillId="0" borderId="4" xfId="2" applyNumberFormat="1" applyFont="1" applyFill="1" applyBorder="1" applyAlignment="1" applyProtection="1">
      <alignment horizontal="right"/>
    </xf>
    <xf numFmtId="1" fontId="7" fillId="0" borderId="4" xfId="2" applyNumberFormat="1" applyFont="1" applyFill="1" applyBorder="1" applyAlignment="1" applyProtection="1">
      <alignment horizontal="right"/>
      <protection locked="0"/>
    </xf>
    <xf numFmtId="43" fontId="0" fillId="0" borderId="0" xfId="1" applyFont="1"/>
    <xf numFmtId="164" fontId="19" fillId="2" borderId="4" xfId="1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Alignment="1">
      <alignment horizontal="left" vertical="top" wrapText="1"/>
    </xf>
    <xf numFmtId="37" fontId="17" fillId="0" borderId="10" xfId="1" applyNumberFormat="1" applyFont="1" applyFill="1" applyBorder="1" applyAlignment="1" applyProtection="1">
      <alignment horizontal="center" vertical="center" wrapText="1"/>
    </xf>
    <xf numFmtId="37" fontId="17" fillId="0" borderId="10" xfId="1" applyNumberFormat="1" applyFont="1" applyFill="1" applyBorder="1" applyAlignment="1" applyProtection="1">
      <alignment horizontal="center" vertical="center"/>
    </xf>
    <xf numFmtId="37" fontId="17" fillId="0" borderId="10" xfId="1" applyNumberFormat="1" applyFont="1" applyFill="1" applyBorder="1" applyAlignment="1" applyProtection="1">
      <alignment horizontal="center" wrapText="1"/>
    </xf>
    <xf numFmtId="37" fontId="17" fillId="0" borderId="10" xfId="1" applyNumberFormat="1" applyFont="1" applyFill="1" applyBorder="1" applyAlignment="1" applyProtection="1">
      <alignment horizontal="center" vertical="center"/>
    </xf>
    <xf numFmtId="37" fontId="17" fillId="0" borderId="10" xfId="1" applyNumberFormat="1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  <protection locked="0"/>
    </xf>
  </cellXfs>
  <cellStyles count="6">
    <cellStyle name="=C:\WINNT\SYSTEM32\COMMAND.COM" xfId="4"/>
    <cellStyle name="Millares" xfId="1" builtinId="3"/>
    <cellStyle name="Millares 2" xfId="2"/>
    <cellStyle name="Normal" xfId="0" builtinId="0"/>
    <cellStyle name="Normal 2" xfId="5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28575</xdr:rowOff>
    </xdr:from>
    <xdr:to>
      <xdr:col>4</xdr:col>
      <xdr:colOff>787632</xdr:colOff>
      <xdr:row>5</xdr:row>
      <xdr:rowOff>41495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28575"/>
          <a:ext cx="1016232" cy="965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Y65576"/>
  <sheetViews>
    <sheetView showGridLines="0" tabSelected="1" zoomScaleNormal="100" workbookViewId="0">
      <selection activeCell="L3" sqref="L3"/>
    </sheetView>
  </sheetViews>
  <sheetFormatPr baseColWidth="10" defaultColWidth="0" defaultRowHeight="15" x14ac:dyDescent="0.25"/>
  <cols>
    <col min="1" max="1" width="11.42578125" customWidth="1"/>
    <col min="2" max="2" width="3.85546875" customWidth="1"/>
    <col min="3" max="3" width="4.140625" customWidth="1"/>
    <col min="4" max="4" width="12.28515625" customWidth="1"/>
    <col min="5" max="5" width="29.42578125" customWidth="1"/>
    <col min="6" max="11" width="21" customWidth="1"/>
    <col min="12" max="12" width="15.28515625" customWidth="1"/>
    <col min="13" max="257" width="11.42578125" customWidth="1"/>
    <col min="258" max="258" width="16.85546875" bestFit="1" customWidth="1"/>
    <col min="259" max="260" width="11.42578125" customWidth="1"/>
    <col min="261" max="261" width="36" customWidth="1"/>
    <col min="262" max="267" width="21" customWidth="1"/>
    <col min="268" max="268" width="11.42578125" customWidth="1"/>
    <col min="514" max="516" width="11.42578125" customWidth="1"/>
    <col min="517" max="517" width="36" customWidth="1"/>
    <col min="518" max="523" width="21" customWidth="1"/>
    <col min="524" max="524" width="11.42578125" customWidth="1"/>
    <col min="770" max="772" width="11.42578125" customWidth="1"/>
    <col min="773" max="773" width="36" customWidth="1"/>
    <col min="774" max="779" width="21" customWidth="1"/>
    <col min="780" max="780" width="11.42578125" customWidth="1"/>
    <col min="1026" max="1028" width="11.42578125" customWidth="1"/>
    <col min="1029" max="1029" width="36" customWidth="1"/>
    <col min="1030" max="1035" width="21" customWidth="1"/>
    <col min="1036" max="1036" width="11.42578125" customWidth="1"/>
    <col min="1282" max="1284" width="11.42578125" customWidth="1"/>
    <col min="1285" max="1285" width="36" customWidth="1"/>
    <col min="1286" max="1291" width="21" customWidth="1"/>
    <col min="1292" max="1292" width="11.42578125" customWidth="1"/>
    <col min="1538" max="1540" width="11.42578125" customWidth="1"/>
    <col min="1541" max="1541" width="36" customWidth="1"/>
    <col min="1542" max="1547" width="21" customWidth="1"/>
    <col min="1548" max="1548" width="11.42578125" customWidth="1"/>
    <col min="1794" max="1796" width="11.42578125" customWidth="1"/>
    <col min="1797" max="1797" width="36" customWidth="1"/>
    <col min="1798" max="1803" width="21" customWidth="1"/>
    <col min="1804" max="1804" width="11.42578125" customWidth="1"/>
    <col min="2050" max="2052" width="11.42578125" customWidth="1"/>
    <col min="2053" max="2053" width="36" customWidth="1"/>
    <col min="2054" max="2059" width="21" customWidth="1"/>
    <col min="2060" max="2060" width="11.42578125" customWidth="1"/>
    <col min="2306" max="2308" width="11.42578125" customWidth="1"/>
    <col min="2309" max="2309" width="36" customWidth="1"/>
    <col min="2310" max="2315" width="21" customWidth="1"/>
    <col min="2316" max="2316" width="11.42578125" customWidth="1"/>
    <col min="2562" max="2564" width="11.42578125" customWidth="1"/>
    <col min="2565" max="2565" width="36" customWidth="1"/>
    <col min="2566" max="2571" width="21" customWidth="1"/>
    <col min="2572" max="2572" width="11.42578125" customWidth="1"/>
    <col min="2818" max="2820" width="11.42578125" customWidth="1"/>
    <col min="2821" max="2821" width="36" customWidth="1"/>
    <col min="2822" max="2827" width="21" customWidth="1"/>
    <col min="2828" max="2828" width="11.42578125" customWidth="1"/>
    <col min="3074" max="3076" width="11.42578125" customWidth="1"/>
    <col min="3077" max="3077" width="36" customWidth="1"/>
    <col min="3078" max="3083" width="21" customWidth="1"/>
    <col min="3084" max="3084" width="11.42578125" customWidth="1"/>
    <col min="3330" max="3332" width="11.42578125" customWidth="1"/>
    <col min="3333" max="3333" width="36" customWidth="1"/>
    <col min="3334" max="3339" width="21" customWidth="1"/>
    <col min="3340" max="3340" width="11.42578125" customWidth="1"/>
    <col min="3586" max="3588" width="11.42578125" customWidth="1"/>
    <col min="3589" max="3589" width="36" customWidth="1"/>
    <col min="3590" max="3595" width="21" customWidth="1"/>
    <col min="3596" max="3596" width="11.42578125" customWidth="1"/>
    <col min="3842" max="3844" width="11.42578125" customWidth="1"/>
    <col min="3845" max="3845" width="36" customWidth="1"/>
    <col min="3846" max="3851" width="21" customWidth="1"/>
    <col min="3852" max="3852" width="11.42578125" customWidth="1"/>
    <col min="4098" max="4100" width="11.42578125" customWidth="1"/>
    <col min="4101" max="4101" width="36" customWidth="1"/>
    <col min="4102" max="4107" width="21" customWidth="1"/>
    <col min="4108" max="4108" width="11.42578125" customWidth="1"/>
    <col min="4354" max="4356" width="11.42578125" customWidth="1"/>
    <col min="4357" max="4357" width="36" customWidth="1"/>
    <col min="4358" max="4363" width="21" customWidth="1"/>
    <col min="4364" max="4364" width="11.42578125" customWidth="1"/>
    <col min="4610" max="4612" width="11.42578125" customWidth="1"/>
    <col min="4613" max="4613" width="36" customWidth="1"/>
    <col min="4614" max="4619" width="21" customWidth="1"/>
    <col min="4620" max="4620" width="11.42578125" customWidth="1"/>
    <col min="4866" max="4868" width="11.42578125" customWidth="1"/>
    <col min="4869" max="4869" width="36" customWidth="1"/>
    <col min="4870" max="4875" width="21" customWidth="1"/>
    <col min="4876" max="4876" width="11.42578125" customWidth="1"/>
    <col min="5122" max="5124" width="11.42578125" customWidth="1"/>
    <col min="5125" max="5125" width="36" customWidth="1"/>
    <col min="5126" max="5131" width="21" customWidth="1"/>
    <col min="5132" max="5132" width="11.42578125" customWidth="1"/>
    <col min="5378" max="5380" width="11.42578125" customWidth="1"/>
    <col min="5381" max="5381" width="36" customWidth="1"/>
    <col min="5382" max="5387" width="21" customWidth="1"/>
    <col min="5388" max="5388" width="11.42578125" customWidth="1"/>
    <col min="5634" max="5636" width="11.42578125" customWidth="1"/>
    <col min="5637" max="5637" width="36" customWidth="1"/>
    <col min="5638" max="5643" width="21" customWidth="1"/>
    <col min="5644" max="5644" width="11.42578125" customWidth="1"/>
    <col min="5890" max="5892" width="11.42578125" customWidth="1"/>
    <col min="5893" max="5893" width="36" customWidth="1"/>
    <col min="5894" max="5899" width="21" customWidth="1"/>
    <col min="5900" max="5900" width="11.42578125" customWidth="1"/>
    <col min="6146" max="6148" width="11.42578125" customWidth="1"/>
    <col min="6149" max="6149" width="36" customWidth="1"/>
    <col min="6150" max="6155" width="21" customWidth="1"/>
    <col min="6156" max="6156" width="11.42578125" customWidth="1"/>
    <col min="6402" max="6404" width="11.42578125" customWidth="1"/>
    <col min="6405" max="6405" width="36" customWidth="1"/>
    <col min="6406" max="6411" width="21" customWidth="1"/>
    <col min="6412" max="6412" width="11.42578125" customWidth="1"/>
    <col min="6658" max="6660" width="11.42578125" customWidth="1"/>
    <col min="6661" max="6661" width="36" customWidth="1"/>
    <col min="6662" max="6667" width="21" customWidth="1"/>
    <col min="6668" max="6668" width="11.42578125" customWidth="1"/>
    <col min="6914" max="6916" width="11.42578125" customWidth="1"/>
    <col min="6917" max="6917" width="36" customWidth="1"/>
    <col min="6918" max="6923" width="21" customWidth="1"/>
    <col min="6924" max="6924" width="11.42578125" customWidth="1"/>
    <col min="7170" max="7172" width="11.42578125" customWidth="1"/>
    <col min="7173" max="7173" width="36" customWidth="1"/>
    <col min="7174" max="7179" width="21" customWidth="1"/>
    <col min="7180" max="7180" width="11.42578125" customWidth="1"/>
    <col min="7426" max="7428" width="11.42578125" customWidth="1"/>
    <col min="7429" max="7429" width="36" customWidth="1"/>
    <col min="7430" max="7435" width="21" customWidth="1"/>
    <col min="7436" max="7436" width="11.42578125" customWidth="1"/>
    <col min="7682" max="7684" width="11.42578125" customWidth="1"/>
    <col min="7685" max="7685" width="36" customWidth="1"/>
    <col min="7686" max="7691" width="21" customWidth="1"/>
    <col min="7692" max="7692" width="11.42578125" customWidth="1"/>
    <col min="7938" max="7940" width="11.42578125" customWidth="1"/>
    <col min="7941" max="7941" width="36" customWidth="1"/>
    <col min="7942" max="7947" width="21" customWidth="1"/>
    <col min="7948" max="7948" width="11.42578125" customWidth="1"/>
    <col min="8194" max="8196" width="11.42578125" customWidth="1"/>
    <col min="8197" max="8197" width="36" customWidth="1"/>
    <col min="8198" max="8203" width="21" customWidth="1"/>
    <col min="8204" max="8204" width="11.42578125" customWidth="1"/>
    <col min="8450" max="8452" width="11.42578125" customWidth="1"/>
    <col min="8453" max="8453" width="36" customWidth="1"/>
    <col min="8454" max="8459" width="21" customWidth="1"/>
    <col min="8460" max="8460" width="11.42578125" customWidth="1"/>
    <col min="8706" max="8708" width="11.42578125" customWidth="1"/>
    <col min="8709" max="8709" width="36" customWidth="1"/>
    <col min="8710" max="8715" width="21" customWidth="1"/>
    <col min="8716" max="8716" width="11.42578125" customWidth="1"/>
    <col min="8962" max="8964" width="11.42578125" customWidth="1"/>
    <col min="8965" max="8965" width="36" customWidth="1"/>
    <col min="8966" max="8971" width="21" customWidth="1"/>
    <col min="8972" max="8972" width="11.42578125" customWidth="1"/>
    <col min="9218" max="9220" width="11.42578125" customWidth="1"/>
    <col min="9221" max="9221" width="36" customWidth="1"/>
    <col min="9222" max="9227" width="21" customWidth="1"/>
    <col min="9228" max="9228" width="11.42578125" customWidth="1"/>
    <col min="9474" max="9476" width="11.42578125" customWidth="1"/>
    <col min="9477" max="9477" width="36" customWidth="1"/>
    <col min="9478" max="9483" width="21" customWidth="1"/>
    <col min="9484" max="9484" width="11.42578125" customWidth="1"/>
    <col min="9730" max="9732" width="11.42578125" customWidth="1"/>
    <col min="9733" max="9733" width="36" customWidth="1"/>
    <col min="9734" max="9739" width="21" customWidth="1"/>
    <col min="9740" max="9740" width="11.42578125" customWidth="1"/>
    <col min="9986" max="9988" width="11.42578125" customWidth="1"/>
    <col min="9989" max="9989" width="36" customWidth="1"/>
    <col min="9990" max="9995" width="21" customWidth="1"/>
    <col min="9996" max="9996" width="11.42578125" customWidth="1"/>
    <col min="10242" max="10244" width="11.42578125" customWidth="1"/>
    <col min="10245" max="10245" width="36" customWidth="1"/>
    <col min="10246" max="10251" width="21" customWidth="1"/>
    <col min="10252" max="10252" width="11.42578125" customWidth="1"/>
    <col min="10498" max="10500" width="11.42578125" customWidth="1"/>
    <col min="10501" max="10501" width="36" customWidth="1"/>
    <col min="10502" max="10507" width="21" customWidth="1"/>
    <col min="10508" max="10508" width="11.42578125" customWidth="1"/>
    <col min="10754" max="10756" width="11.42578125" customWidth="1"/>
    <col min="10757" max="10757" width="36" customWidth="1"/>
    <col min="10758" max="10763" width="21" customWidth="1"/>
    <col min="10764" max="10764" width="11.42578125" customWidth="1"/>
    <col min="11010" max="11012" width="11.42578125" customWidth="1"/>
    <col min="11013" max="11013" width="36" customWidth="1"/>
    <col min="11014" max="11019" width="21" customWidth="1"/>
    <col min="11020" max="11020" width="11.42578125" customWidth="1"/>
    <col min="11266" max="11268" width="11.42578125" customWidth="1"/>
    <col min="11269" max="11269" width="36" customWidth="1"/>
    <col min="11270" max="11275" width="21" customWidth="1"/>
    <col min="11276" max="11276" width="11.42578125" customWidth="1"/>
    <col min="11522" max="11524" width="11.42578125" customWidth="1"/>
    <col min="11525" max="11525" width="36" customWidth="1"/>
    <col min="11526" max="11531" width="21" customWidth="1"/>
    <col min="11532" max="11532" width="11.42578125" customWidth="1"/>
    <col min="11778" max="11780" width="11.42578125" customWidth="1"/>
    <col min="11781" max="11781" width="36" customWidth="1"/>
    <col min="11782" max="11787" width="21" customWidth="1"/>
    <col min="11788" max="11788" width="11.42578125" customWidth="1"/>
    <col min="12034" max="12036" width="11.42578125" customWidth="1"/>
    <col min="12037" max="12037" width="36" customWidth="1"/>
    <col min="12038" max="12043" width="21" customWidth="1"/>
    <col min="12044" max="12044" width="11.42578125" customWidth="1"/>
    <col min="12290" max="12292" width="11.42578125" customWidth="1"/>
    <col min="12293" max="12293" width="36" customWidth="1"/>
    <col min="12294" max="12299" width="21" customWidth="1"/>
    <col min="12300" max="12300" width="11.42578125" customWidth="1"/>
    <col min="12546" max="12548" width="11.42578125" customWidth="1"/>
    <col min="12549" max="12549" width="36" customWidth="1"/>
    <col min="12550" max="12555" width="21" customWidth="1"/>
    <col min="12556" max="12556" width="11.42578125" customWidth="1"/>
    <col min="12802" max="12804" width="11.42578125" customWidth="1"/>
    <col min="12805" max="12805" width="36" customWidth="1"/>
    <col min="12806" max="12811" width="21" customWidth="1"/>
    <col min="12812" max="12812" width="11.42578125" customWidth="1"/>
    <col min="13058" max="13060" width="11.42578125" customWidth="1"/>
    <col min="13061" max="13061" width="36" customWidth="1"/>
    <col min="13062" max="13067" width="21" customWidth="1"/>
    <col min="13068" max="13068" width="11.42578125" customWidth="1"/>
    <col min="13314" max="13316" width="11.42578125" customWidth="1"/>
    <col min="13317" max="13317" width="36" customWidth="1"/>
    <col min="13318" max="13323" width="21" customWidth="1"/>
    <col min="13324" max="13324" width="11.42578125" customWidth="1"/>
    <col min="13570" max="13572" width="11.42578125" customWidth="1"/>
    <col min="13573" max="13573" width="36" customWidth="1"/>
    <col min="13574" max="13579" width="21" customWidth="1"/>
    <col min="13580" max="13580" width="11.42578125" customWidth="1"/>
    <col min="13826" max="13828" width="11.42578125" customWidth="1"/>
    <col min="13829" max="13829" width="36" customWidth="1"/>
    <col min="13830" max="13835" width="21" customWidth="1"/>
    <col min="13836" max="13836" width="11.42578125" customWidth="1"/>
    <col min="14082" max="14084" width="11.42578125" customWidth="1"/>
    <col min="14085" max="14085" width="36" customWidth="1"/>
    <col min="14086" max="14091" width="21" customWidth="1"/>
    <col min="14092" max="14092" width="11.42578125" customWidth="1"/>
    <col min="14338" max="14340" width="11.42578125" customWidth="1"/>
    <col min="14341" max="14341" width="36" customWidth="1"/>
    <col min="14342" max="14347" width="21" customWidth="1"/>
    <col min="14348" max="14348" width="11.42578125" customWidth="1"/>
    <col min="14594" max="14596" width="11.42578125" customWidth="1"/>
    <col min="14597" max="14597" width="36" customWidth="1"/>
    <col min="14598" max="14603" width="21" customWidth="1"/>
    <col min="14604" max="14604" width="11.42578125" customWidth="1"/>
    <col min="14850" max="14852" width="11.42578125" customWidth="1"/>
    <col min="14853" max="14853" width="36" customWidth="1"/>
    <col min="14854" max="14859" width="21" customWidth="1"/>
    <col min="14860" max="14860" width="11.42578125" customWidth="1"/>
    <col min="15106" max="15108" width="11.42578125" customWidth="1"/>
    <col min="15109" max="15109" width="36" customWidth="1"/>
    <col min="15110" max="15115" width="21" customWidth="1"/>
    <col min="15116" max="15116" width="11.42578125" customWidth="1"/>
    <col min="15362" max="15364" width="11.42578125" customWidth="1"/>
    <col min="15365" max="15365" width="36" customWidth="1"/>
    <col min="15366" max="15371" width="21" customWidth="1"/>
    <col min="15372" max="15372" width="11.42578125" customWidth="1"/>
    <col min="15618" max="15620" width="11.42578125" customWidth="1"/>
    <col min="15621" max="15621" width="36" customWidth="1"/>
    <col min="15622" max="15627" width="21" customWidth="1"/>
    <col min="15628" max="15628" width="11.42578125" customWidth="1"/>
    <col min="15874" max="15876" width="11.42578125" customWidth="1"/>
    <col min="15877" max="15877" width="36" customWidth="1"/>
    <col min="15878" max="15883" width="21" customWidth="1"/>
    <col min="15884" max="15884" width="11.42578125" customWidth="1"/>
    <col min="16130" max="16132" width="11.42578125" customWidth="1"/>
    <col min="16133" max="16133" width="36" customWidth="1"/>
    <col min="16134" max="16139" width="21" customWidth="1"/>
    <col min="16140" max="16140" width="11.42578125" customWidth="1"/>
  </cols>
  <sheetData>
    <row r="2" spans="2:259" x14ac:dyDescent="0.25">
      <c r="E2" s="61"/>
      <c r="F2" s="48" t="s">
        <v>138</v>
      </c>
      <c r="G2" s="47"/>
      <c r="H2" s="47" t="s">
        <v>137</v>
      </c>
      <c r="I2" s="47"/>
      <c r="J2" s="47"/>
    </row>
    <row r="3" spans="2:259" x14ac:dyDescent="0.25">
      <c r="F3" s="45"/>
      <c r="H3" s="43" t="s">
        <v>136</v>
      </c>
      <c r="I3" s="43"/>
      <c r="J3" s="43"/>
    </row>
    <row r="4" spans="2:259" x14ac:dyDescent="0.25">
      <c r="F4" s="45"/>
      <c r="H4" s="46" t="s">
        <v>139</v>
      </c>
      <c r="I4" s="46"/>
      <c r="J4" s="43"/>
    </row>
    <row r="5" spans="2:259" x14ac:dyDescent="0.25">
      <c r="F5" s="45"/>
      <c r="H5" s="43" t="s">
        <v>135</v>
      </c>
      <c r="I5" s="43"/>
      <c r="J5" s="43"/>
    </row>
    <row r="6" spans="2:259" x14ac:dyDescent="0.25">
      <c r="B6" s="44"/>
      <c r="C6" s="44"/>
      <c r="D6" s="44"/>
      <c r="E6" s="42"/>
      <c r="F6" s="43"/>
      <c r="G6" s="43"/>
      <c r="H6" s="43"/>
      <c r="I6" s="43"/>
      <c r="J6" s="42"/>
      <c r="K6" s="42"/>
      <c r="L6" s="42"/>
      <c r="M6" s="42"/>
    </row>
    <row r="7" spans="2:259" x14ac:dyDescent="0.25">
      <c r="B7" s="56" t="s">
        <v>134</v>
      </c>
      <c r="C7" s="56"/>
      <c r="D7" s="59"/>
      <c r="E7" s="59"/>
      <c r="F7" s="60" t="s">
        <v>133</v>
      </c>
      <c r="G7" s="60"/>
      <c r="H7" s="60"/>
      <c r="I7" s="60"/>
      <c r="J7" s="60"/>
      <c r="K7" s="56" t="s">
        <v>132</v>
      </c>
    </row>
    <row r="8" spans="2:259" ht="24.75" x14ac:dyDescent="0.25">
      <c r="B8" s="59"/>
      <c r="C8" s="59"/>
      <c r="D8" s="59"/>
      <c r="E8" s="59"/>
      <c r="F8" s="57" t="s">
        <v>131</v>
      </c>
      <c r="G8" s="58" t="s">
        <v>130</v>
      </c>
      <c r="H8" s="57" t="s">
        <v>129</v>
      </c>
      <c r="I8" s="57" t="s">
        <v>128</v>
      </c>
      <c r="J8" s="57" t="s">
        <v>127</v>
      </c>
      <c r="K8" s="56"/>
    </row>
    <row r="9" spans="2:259" x14ac:dyDescent="0.25">
      <c r="B9" s="41"/>
      <c r="C9" s="40"/>
      <c r="D9" s="40"/>
      <c r="E9" s="39"/>
      <c r="F9" s="38"/>
      <c r="G9" s="37"/>
      <c r="H9" s="37"/>
      <c r="I9" s="37"/>
      <c r="J9" s="37"/>
      <c r="K9" s="37"/>
    </row>
    <row r="10" spans="2:259" ht="15" customHeight="1" x14ac:dyDescent="0.25">
      <c r="B10" s="36" t="s">
        <v>126</v>
      </c>
      <c r="C10" s="22"/>
      <c r="D10" s="25"/>
      <c r="E10" s="24"/>
      <c r="F10" s="10"/>
      <c r="G10" s="10"/>
      <c r="H10" s="51"/>
      <c r="I10" s="52"/>
      <c r="J10" s="10"/>
      <c r="K10" s="9"/>
    </row>
    <row r="11" spans="2:259" ht="15" customHeight="1" x14ac:dyDescent="0.25">
      <c r="B11" s="26"/>
      <c r="C11" s="30" t="s">
        <v>11</v>
      </c>
      <c r="D11" s="25" t="s">
        <v>125</v>
      </c>
      <c r="E11" s="24"/>
      <c r="F11" s="15">
        <v>8367586258.999999</v>
      </c>
      <c r="G11" s="15">
        <v>0</v>
      </c>
      <c r="H11" s="15">
        <f>F11+G11</f>
        <v>8367586258.999999</v>
      </c>
      <c r="I11" s="15">
        <v>6449235334.4500008</v>
      </c>
      <c r="J11" s="15">
        <f>I11</f>
        <v>6449235334.4500008</v>
      </c>
      <c r="K11" s="15">
        <f t="shared" ref="K11:K17" si="0">+J11-F11</f>
        <v>-1918350924.5499983</v>
      </c>
      <c r="L11" s="3"/>
      <c r="IX11" s="53"/>
      <c r="IY11" s="4"/>
    </row>
    <row r="12" spans="2:259" ht="15" customHeight="1" x14ac:dyDescent="0.25">
      <c r="B12" s="26"/>
      <c r="C12" s="30" t="s">
        <v>39</v>
      </c>
      <c r="D12" s="25" t="s">
        <v>124</v>
      </c>
      <c r="E12" s="24"/>
      <c r="F12" s="16">
        <v>0</v>
      </c>
      <c r="G12" s="15">
        <v>0</v>
      </c>
      <c r="H12" s="15">
        <f t="shared" ref="H12:H16" si="1">F12+G12</f>
        <v>0</v>
      </c>
      <c r="I12" s="15">
        <v>0</v>
      </c>
      <c r="J12" s="15">
        <f t="shared" ref="J12:J75" si="2">I12</f>
        <v>0</v>
      </c>
      <c r="K12" s="15">
        <f t="shared" si="0"/>
        <v>0</v>
      </c>
      <c r="L12" s="3"/>
    </row>
    <row r="13" spans="2:259" ht="15" customHeight="1" x14ac:dyDescent="0.25">
      <c r="B13" s="26"/>
      <c r="C13" s="30" t="s">
        <v>28</v>
      </c>
      <c r="D13" s="25" t="s">
        <v>123</v>
      </c>
      <c r="E13" s="24"/>
      <c r="F13" s="16">
        <v>0</v>
      </c>
      <c r="G13" s="15">
        <v>0</v>
      </c>
      <c r="H13" s="15">
        <f t="shared" si="1"/>
        <v>0</v>
      </c>
      <c r="I13" s="15">
        <f>G13+H13</f>
        <v>0</v>
      </c>
      <c r="J13" s="54">
        <f t="shared" si="2"/>
        <v>0</v>
      </c>
      <c r="K13" s="16">
        <f t="shared" si="0"/>
        <v>0</v>
      </c>
      <c r="L13" s="3"/>
    </row>
    <row r="14" spans="2:259" ht="15" customHeight="1" x14ac:dyDescent="0.25">
      <c r="B14" s="26"/>
      <c r="C14" s="30" t="s">
        <v>21</v>
      </c>
      <c r="D14" s="25" t="s">
        <v>122</v>
      </c>
      <c r="E14" s="24"/>
      <c r="F14" s="35">
        <v>5889324357.9500008</v>
      </c>
      <c r="G14" s="15">
        <v>0</v>
      </c>
      <c r="H14" s="15">
        <f t="shared" si="1"/>
        <v>5889324357.9500008</v>
      </c>
      <c r="I14" s="15">
        <v>4378011658.6499996</v>
      </c>
      <c r="J14" s="15">
        <f t="shared" si="2"/>
        <v>4378011658.6499996</v>
      </c>
      <c r="K14" s="35">
        <f t="shared" si="0"/>
        <v>-1511312699.3000011</v>
      </c>
      <c r="L14" s="3"/>
    </row>
    <row r="15" spans="2:259" x14ac:dyDescent="0.25">
      <c r="B15" s="34"/>
      <c r="C15" s="33" t="s">
        <v>18</v>
      </c>
      <c r="D15" s="22" t="s">
        <v>121</v>
      </c>
      <c r="E15" s="24"/>
      <c r="F15" s="15">
        <v>1116289236.9999998</v>
      </c>
      <c r="G15" s="15">
        <v>0</v>
      </c>
      <c r="H15" s="15">
        <f t="shared" si="1"/>
        <v>1116289236.9999998</v>
      </c>
      <c r="I15" s="15">
        <v>625607596.34000015</v>
      </c>
      <c r="J15" s="15">
        <f t="shared" si="2"/>
        <v>625607596.34000015</v>
      </c>
      <c r="K15" s="15">
        <f t="shared" si="0"/>
        <v>-490681640.65999961</v>
      </c>
      <c r="L15" s="3"/>
    </row>
    <row r="16" spans="2:259" x14ac:dyDescent="0.25">
      <c r="B16" s="34"/>
      <c r="C16" s="33" t="s">
        <v>120</v>
      </c>
      <c r="D16" s="22" t="s">
        <v>119</v>
      </c>
      <c r="E16" s="24"/>
      <c r="F16" s="15">
        <v>1411441730.0499988</v>
      </c>
      <c r="G16" s="15">
        <v>0</v>
      </c>
      <c r="H16" s="15">
        <f t="shared" si="1"/>
        <v>1411441730.0499988</v>
      </c>
      <c r="I16" s="15">
        <v>1381493884.5900002</v>
      </c>
      <c r="J16" s="15">
        <f t="shared" si="2"/>
        <v>1381493884.5900002</v>
      </c>
      <c r="K16" s="15">
        <f t="shared" si="0"/>
        <v>-29947845.459998608</v>
      </c>
      <c r="L16" s="3"/>
    </row>
    <row r="17" spans="2:12" ht="15" customHeight="1" x14ac:dyDescent="0.25">
      <c r="B17" s="26"/>
      <c r="C17" s="30" t="s">
        <v>118</v>
      </c>
      <c r="D17" s="25" t="s">
        <v>117</v>
      </c>
      <c r="E17" s="24"/>
      <c r="F17" s="15">
        <v>0</v>
      </c>
      <c r="G17" s="15"/>
      <c r="H17" s="15">
        <f>F17+G17</f>
        <v>0</v>
      </c>
      <c r="I17" s="15">
        <f>G17+H17</f>
        <v>0</v>
      </c>
      <c r="J17" s="15">
        <f t="shared" si="2"/>
        <v>0</v>
      </c>
      <c r="K17" s="15">
        <f t="shared" si="0"/>
        <v>0</v>
      </c>
      <c r="L17" s="3"/>
    </row>
    <row r="18" spans="2:12" x14ac:dyDescent="0.25">
      <c r="B18" s="34"/>
      <c r="C18" s="33" t="s">
        <v>116</v>
      </c>
      <c r="D18" s="22" t="s">
        <v>115</v>
      </c>
      <c r="E18" s="24"/>
      <c r="F18" s="15">
        <f>+F20+F21+F22+F23+F24+F25+F26+F27+F28+F29+F30</f>
        <v>65954273813</v>
      </c>
      <c r="G18" s="15">
        <f>+G20+G21+G22+G23+G24+G25+G26+G27+G28+G29+G30</f>
        <v>0</v>
      </c>
      <c r="H18" s="15">
        <f>+H20+H21+H22+H23+H24+H25+H26+H27+H28+H29+H30</f>
        <v>65954273813</v>
      </c>
      <c r="I18" s="15">
        <f t="shared" ref="I18:K18" si="3">+I20+I21+I22+I23+I24+I25+I26+I27+I28+I29+I30</f>
        <v>52838241982.110001</v>
      </c>
      <c r="J18" s="15">
        <f t="shared" si="3"/>
        <v>52838241982.110001</v>
      </c>
      <c r="K18" s="15">
        <f t="shared" si="3"/>
        <v>-13116031830.889997</v>
      </c>
      <c r="L18" s="3"/>
    </row>
    <row r="19" spans="2:12" x14ac:dyDescent="0.25">
      <c r="B19" s="34"/>
      <c r="C19" s="33" t="s">
        <v>114</v>
      </c>
      <c r="D19" s="22"/>
      <c r="E19" s="24"/>
      <c r="F19" s="15"/>
      <c r="G19" s="15"/>
      <c r="H19" s="15"/>
      <c r="I19" s="15"/>
      <c r="J19" s="15"/>
      <c r="K19" s="16"/>
      <c r="L19" s="3"/>
    </row>
    <row r="20" spans="2:12" ht="15" customHeight="1" x14ac:dyDescent="0.25">
      <c r="B20" s="26"/>
      <c r="C20" s="29" t="s">
        <v>113</v>
      </c>
      <c r="D20" s="22" t="s">
        <v>112</v>
      </c>
      <c r="E20" s="24"/>
      <c r="F20" s="15">
        <v>50420377887</v>
      </c>
      <c r="G20" s="15">
        <v>0</v>
      </c>
      <c r="H20" s="15">
        <f t="shared" ref="H20:H29" si="4">F20+G20</f>
        <v>50420377887</v>
      </c>
      <c r="I20" s="15">
        <v>41446523005.690002</v>
      </c>
      <c r="J20" s="15">
        <f t="shared" si="2"/>
        <v>41446523005.690002</v>
      </c>
      <c r="K20" s="15">
        <f t="shared" ref="K20:K30" si="5">+J20-F20</f>
        <v>-8973854881.3099976</v>
      </c>
      <c r="L20" s="3"/>
    </row>
    <row r="21" spans="2:12" ht="15" customHeight="1" x14ac:dyDescent="0.25">
      <c r="B21" s="26"/>
      <c r="C21" s="29" t="s">
        <v>111</v>
      </c>
      <c r="D21" s="22" t="s">
        <v>110</v>
      </c>
      <c r="E21" s="24"/>
      <c r="F21" s="15">
        <v>2288856102</v>
      </c>
      <c r="G21" s="15">
        <v>0</v>
      </c>
      <c r="H21" s="15">
        <f t="shared" si="4"/>
        <v>2288856102</v>
      </c>
      <c r="I21" s="15">
        <v>1765550584</v>
      </c>
      <c r="J21" s="15">
        <f t="shared" si="2"/>
        <v>1765550584</v>
      </c>
      <c r="K21" s="15">
        <f t="shared" si="5"/>
        <v>-523305518</v>
      </c>
      <c r="L21" s="3"/>
    </row>
    <row r="22" spans="2:12" ht="15" customHeight="1" x14ac:dyDescent="0.25">
      <c r="B22" s="26"/>
      <c r="C22" s="29" t="s">
        <v>109</v>
      </c>
      <c r="D22" s="22" t="s">
        <v>108</v>
      </c>
      <c r="E22" s="24"/>
      <c r="F22" s="15">
        <v>2490079421</v>
      </c>
      <c r="G22" s="15">
        <v>0</v>
      </c>
      <c r="H22" s="15">
        <f t="shared" si="4"/>
        <v>2490079421</v>
      </c>
      <c r="I22" s="15">
        <v>1930613102</v>
      </c>
      <c r="J22" s="15">
        <f t="shared" si="2"/>
        <v>1930613102</v>
      </c>
      <c r="K22" s="15">
        <f t="shared" si="5"/>
        <v>-559466319</v>
      </c>
      <c r="L22" s="3"/>
    </row>
    <row r="23" spans="2:12" ht="15" customHeight="1" x14ac:dyDescent="0.25">
      <c r="B23" s="26"/>
      <c r="C23" s="29" t="s">
        <v>107</v>
      </c>
      <c r="D23" s="22" t="s">
        <v>106</v>
      </c>
      <c r="E23" s="24"/>
      <c r="F23" s="15">
        <v>0</v>
      </c>
      <c r="G23" s="15">
        <v>0</v>
      </c>
      <c r="H23" s="15">
        <f t="shared" si="4"/>
        <v>0</v>
      </c>
      <c r="I23" s="15">
        <f>G23+H23</f>
        <v>0</v>
      </c>
      <c r="J23" s="15">
        <f t="shared" si="2"/>
        <v>0</v>
      </c>
      <c r="K23" s="16">
        <f t="shared" si="5"/>
        <v>0</v>
      </c>
      <c r="L23" s="3"/>
    </row>
    <row r="24" spans="2:12" ht="15" customHeight="1" x14ac:dyDescent="0.25">
      <c r="B24" s="26"/>
      <c r="C24" s="29" t="s">
        <v>105</v>
      </c>
      <c r="D24" s="22" t="s">
        <v>104</v>
      </c>
      <c r="E24" s="24"/>
      <c r="F24" s="15">
        <v>0</v>
      </c>
      <c r="G24" s="15">
        <v>0</v>
      </c>
      <c r="H24" s="15">
        <f t="shared" si="4"/>
        <v>0</v>
      </c>
      <c r="I24" s="15">
        <f>G24+H24</f>
        <v>0</v>
      </c>
      <c r="J24" s="15">
        <f t="shared" si="2"/>
        <v>0</v>
      </c>
      <c r="K24" s="16">
        <f t="shared" si="5"/>
        <v>0</v>
      </c>
      <c r="L24" s="3"/>
    </row>
    <row r="25" spans="2:12" ht="15" customHeight="1" x14ac:dyDescent="0.25">
      <c r="B25" s="26"/>
      <c r="C25" s="29" t="s">
        <v>103</v>
      </c>
      <c r="D25" s="22" t="s">
        <v>102</v>
      </c>
      <c r="E25" s="24"/>
      <c r="F25" s="15">
        <v>1340194619</v>
      </c>
      <c r="G25" s="15">
        <v>0</v>
      </c>
      <c r="H25" s="15">
        <f t="shared" si="4"/>
        <v>1340194619</v>
      </c>
      <c r="I25" s="15">
        <v>1056388194</v>
      </c>
      <c r="J25" s="15">
        <f t="shared" si="2"/>
        <v>1056388194</v>
      </c>
      <c r="K25" s="15">
        <f t="shared" si="5"/>
        <v>-283806425</v>
      </c>
      <c r="L25" s="3"/>
    </row>
    <row r="26" spans="2:12" ht="15" customHeight="1" x14ac:dyDescent="0.25">
      <c r="B26" s="26"/>
      <c r="C26" s="29" t="s">
        <v>101</v>
      </c>
      <c r="D26" s="22" t="s">
        <v>100</v>
      </c>
      <c r="E26" s="24"/>
      <c r="F26" s="15">
        <v>0</v>
      </c>
      <c r="G26" s="15">
        <v>0</v>
      </c>
      <c r="H26" s="15">
        <f t="shared" si="4"/>
        <v>0</v>
      </c>
      <c r="I26" s="15">
        <f>G26+H26</f>
        <v>0</v>
      </c>
      <c r="J26" s="15">
        <f t="shared" si="2"/>
        <v>0</v>
      </c>
      <c r="K26" s="16">
        <f t="shared" si="5"/>
        <v>0</v>
      </c>
      <c r="L26" s="3"/>
    </row>
    <row r="27" spans="2:12" ht="15" customHeight="1" x14ac:dyDescent="0.25">
      <c r="B27" s="26"/>
      <c r="C27" s="29" t="s">
        <v>99</v>
      </c>
      <c r="D27" s="22" t="s">
        <v>98</v>
      </c>
      <c r="E27" s="24"/>
      <c r="F27" s="15">
        <v>0</v>
      </c>
      <c r="G27" s="15">
        <v>0</v>
      </c>
      <c r="H27" s="15">
        <f t="shared" si="4"/>
        <v>0</v>
      </c>
      <c r="I27" s="15">
        <f>G27+H27</f>
        <v>0</v>
      </c>
      <c r="J27" s="15">
        <f t="shared" si="2"/>
        <v>0</v>
      </c>
      <c r="K27" s="16">
        <f t="shared" si="5"/>
        <v>0</v>
      </c>
      <c r="L27" s="3"/>
    </row>
    <row r="28" spans="2:12" ht="15" customHeight="1" x14ac:dyDescent="0.25">
      <c r="B28" s="26"/>
      <c r="C28" s="29" t="s">
        <v>97</v>
      </c>
      <c r="D28" s="22" t="s">
        <v>96</v>
      </c>
      <c r="E28" s="24"/>
      <c r="F28" s="15">
        <v>1763546599</v>
      </c>
      <c r="G28" s="15">
        <v>0</v>
      </c>
      <c r="H28" s="15">
        <f t="shared" si="4"/>
        <v>1763546599</v>
      </c>
      <c r="I28" s="15">
        <v>812664556</v>
      </c>
      <c r="J28" s="15">
        <f t="shared" si="2"/>
        <v>812664556</v>
      </c>
      <c r="K28" s="15">
        <f t="shared" si="5"/>
        <v>-950882043</v>
      </c>
      <c r="L28" s="3"/>
    </row>
    <row r="29" spans="2:12" ht="15" customHeight="1" x14ac:dyDescent="0.25">
      <c r="B29" s="26"/>
      <c r="C29" s="29" t="s">
        <v>95</v>
      </c>
      <c r="D29" s="22" t="s">
        <v>94</v>
      </c>
      <c r="E29" s="24"/>
      <c r="F29" s="15">
        <v>7651219185</v>
      </c>
      <c r="G29" s="15">
        <v>0</v>
      </c>
      <c r="H29" s="15">
        <f t="shared" si="4"/>
        <v>7651219185</v>
      </c>
      <c r="I29" s="15">
        <v>5706606149</v>
      </c>
      <c r="J29" s="15">
        <f t="shared" si="2"/>
        <v>5706606149</v>
      </c>
      <c r="K29" s="15">
        <f t="shared" si="5"/>
        <v>-1944613036</v>
      </c>
      <c r="L29" s="3"/>
    </row>
    <row r="30" spans="2:12" ht="15" customHeight="1" x14ac:dyDescent="0.25">
      <c r="B30" s="26"/>
      <c r="C30" s="29" t="s">
        <v>93</v>
      </c>
      <c r="D30" s="22" t="s">
        <v>92</v>
      </c>
      <c r="E30" s="24"/>
      <c r="F30" s="16">
        <v>0</v>
      </c>
      <c r="G30" s="15">
        <v>0</v>
      </c>
      <c r="H30" s="15">
        <f>F30+G30</f>
        <v>0</v>
      </c>
      <c r="I30" s="15">
        <v>119896391.42</v>
      </c>
      <c r="J30" s="15">
        <f t="shared" si="2"/>
        <v>119896391.42</v>
      </c>
      <c r="K30" s="15">
        <f t="shared" si="5"/>
        <v>119896391.42</v>
      </c>
      <c r="L30" s="3"/>
    </row>
    <row r="31" spans="2:12" ht="15" customHeight="1" x14ac:dyDescent="0.25">
      <c r="B31" s="26"/>
      <c r="C31" s="22" t="s">
        <v>91</v>
      </c>
      <c r="D31" s="25"/>
      <c r="E31" s="24"/>
      <c r="F31" s="16"/>
      <c r="G31" s="15"/>
      <c r="H31" s="15"/>
      <c r="I31" s="15"/>
      <c r="J31" s="15"/>
      <c r="K31" s="16"/>
      <c r="L31" s="3"/>
    </row>
    <row r="32" spans="2:12" ht="15" customHeight="1" x14ac:dyDescent="0.25">
      <c r="B32" s="26"/>
      <c r="C32" s="22" t="s">
        <v>67</v>
      </c>
      <c r="D32" s="22" t="s">
        <v>90</v>
      </c>
      <c r="E32" s="24"/>
      <c r="F32" s="15">
        <f>+F34+F35+F36+F37+F38</f>
        <v>3361283780</v>
      </c>
      <c r="G32" s="15">
        <f>+G34+G35+G36+G37+G38</f>
        <v>8272</v>
      </c>
      <c r="H32" s="15">
        <f>+H34+H35+H36+H37+H38</f>
        <v>3361292052</v>
      </c>
      <c r="I32" s="15">
        <f>+I34+I35+I36+I37+I38</f>
        <v>2747223433.7400007</v>
      </c>
      <c r="J32" s="15">
        <f t="shared" si="2"/>
        <v>2747223433.7400007</v>
      </c>
      <c r="K32" s="15">
        <f>+J32-F32</f>
        <v>-614060346.25999928</v>
      </c>
      <c r="L32" s="3"/>
    </row>
    <row r="33" spans="2:12" ht="15" customHeight="1" x14ac:dyDescent="0.25">
      <c r="B33" s="26"/>
      <c r="C33" s="22" t="s">
        <v>89</v>
      </c>
      <c r="D33" s="25"/>
      <c r="E33" s="24"/>
      <c r="F33" s="16"/>
      <c r="G33" s="15"/>
      <c r="H33" s="15"/>
      <c r="I33" s="15"/>
      <c r="J33" s="15"/>
      <c r="K33" s="16"/>
      <c r="L33" s="3"/>
    </row>
    <row r="34" spans="2:12" ht="15" customHeight="1" x14ac:dyDescent="0.25">
      <c r="B34" s="26"/>
      <c r="C34" s="29" t="s">
        <v>88</v>
      </c>
      <c r="D34" s="22" t="s">
        <v>87</v>
      </c>
      <c r="E34" s="24"/>
      <c r="F34" s="15">
        <v>0</v>
      </c>
      <c r="G34" s="15">
        <v>8272</v>
      </c>
      <c r="H34" s="15">
        <f t="shared" ref="H34:H37" si="6">F34+G34</f>
        <v>8272</v>
      </c>
      <c r="I34" s="15">
        <v>9741.58</v>
      </c>
      <c r="J34" s="15">
        <f t="shared" si="2"/>
        <v>9741.58</v>
      </c>
      <c r="K34" s="15">
        <f t="shared" ref="K34:K44" si="7">+J34-F34</f>
        <v>9741.58</v>
      </c>
      <c r="L34" s="3"/>
    </row>
    <row r="35" spans="2:12" ht="15" customHeight="1" x14ac:dyDescent="0.25">
      <c r="B35" s="26"/>
      <c r="C35" s="29" t="s">
        <v>86</v>
      </c>
      <c r="D35" s="25" t="s">
        <v>85</v>
      </c>
      <c r="E35" s="24"/>
      <c r="F35" s="15">
        <v>232835225</v>
      </c>
      <c r="G35" s="15">
        <v>0</v>
      </c>
      <c r="H35" s="15">
        <f t="shared" si="6"/>
        <v>232835225</v>
      </c>
      <c r="I35" s="15">
        <v>174626415</v>
      </c>
      <c r="J35" s="15">
        <f t="shared" si="2"/>
        <v>174626415</v>
      </c>
      <c r="K35" s="15">
        <f t="shared" si="7"/>
        <v>-58208810</v>
      </c>
      <c r="L35" s="3"/>
    </row>
    <row r="36" spans="2:12" ht="15" customHeight="1" x14ac:dyDescent="0.25">
      <c r="B36" s="26"/>
      <c r="C36" s="29" t="s">
        <v>84</v>
      </c>
      <c r="D36" s="22" t="s">
        <v>83</v>
      </c>
      <c r="E36" s="24"/>
      <c r="F36" s="15">
        <v>1038755598</v>
      </c>
      <c r="G36" s="15">
        <v>0</v>
      </c>
      <c r="H36" s="15">
        <f t="shared" si="6"/>
        <v>1038755598</v>
      </c>
      <c r="I36" s="15">
        <v>1093167648</v>
      </c>
      <c r="J36" s="15">
        <f t="shared" si="2"/>
        <v>1093167648</v>
      </c>
      <c r="K36" s="15">
        <f t="shared" si="7"/>
        <v>54412050</v>
      </c>
      <c r="L36" s="3"/>
    </row>
    <row r="37" spans="2:12" ht="15" customHeight="1" x14ac:dyDescent="0.25">
      <c r="B37" s="26"/>
      <c r="C37" s="29" t="s">
        <v>82</v>
      </c>
      <c r="D37" s="25" t="s">
        <v>81</v>
      </c>
      <c r="E37" s="24"/>
      <c r="F37" s="15">
        <v>114298647</v>
      </c>
      <c r="G37" s="15">
        <v>0</v>
      </c>
      <c r="H37" s="15">
        <f t="shared" si="6"/>
        <v>114298647</v>
      </c>
      <c r="I37" s="15">
        <v>82796229</v>
      </c>
      <c r="J37" s="15">
        <f t="shared" si="2"/>
        <v>82796229</v>
      </c>
      <c r="K37" s="15">
        <f t="shared" si="7"/>
        <v>-31502418</v>
      </c>
      <c r="L37" s="3"/>
    </row>
    <row r="38" spans="2:12" ht="15" customHeight="1" x14ac:dyDescent="0.25">
      <c r="B38" s="26"/>
      <c r="C38" s="29" t="s">
        <v>80</v>
      </c>
      <c r="D38" s="22" t="s">
        <v>79</v>
      </c>
      <c r="E38" s="24"/>
      <c r="F38" s="15">
        <v>1975394310</v>
      </c>
      <c r="G38" s="15">
        <v>0</v>
      </c>
      <c r="H38" s="15">
        <f>F38+G38</f>
        <v>1975394310</v>
      </c>
      <c r="I38" s="15">
        <v>1396623400.1600008</v>
      </c>
      <c r="J38" s="15">
        <f t="shared" si="2"/>
        <v>1396623400.1600008</v>
      </c>
      <c r="K38" s="15">
        <f t="shared" si="7"/>
        <v>-578770909.8399992</v>
      </c>
      <c r="L38" s="3"/>
    </row>
    <row r="39" spans="2:12" ht="15" customHeight="1" x14ac:dyDescent="0.25">
      <c r="B39" s="26"/>
      <c r="C39" s="32" t="s">
        <v>78</v>
      </c>
      <c r="D39" s="25" t="s">
        <v>77</v>
      </c>
      <c r="E39" s="24"/>
      <c r="F39" s="16">
        <v>0</v>
      </c>
      <c r="G39" s="15">
        <v>0</v>
      </c>
      <c r="H39" s="15">
        <f t="shared" ref="H39:H44" si="8">F39+G39</f>
        <v>0</v>
      </c>
      <c r="I39" s="15">
        <f t="shared" ref="I39:I44" si="9">G39+H39</f>
        <v>0</v>
      </c>
      <c r="J39" s="15">
        <f t="shared" si="2"/>
        <v>0</v>
      </c>
      <c r="K39" s="16">
        <f t="shared" si="7"/>
        <v>0</v>
      </c>
      <c r="L39" s="3"/>
    </row>
    <row r="40" spans="2:12" ht="15" customHeight="1" x14ac:dyDescent="0.25">
      <c r="B40" s="26"/>
      <c r="C40" s="22" t="s">
        <v>76</v>
      </c>
      <c r="D40" s="22" t="s">
        <v>38</v>
      </c>
      <c r="E40" s="24"/>
      <c r="F40" s="16">
        <v>0</v>
      </c>
      <c r="G40" s="15">
        <v>0</v>
      </c>
      <c r="H40" s="15">
        <f t="shared" si="8"/>
        <v>0</v>
      </c>
      <c r="I40" s="15">
        <f t="shared" si="9"/>
        <v>0</v>
      </c>
      <c r="J40" s="15">
        <f t="shared" si="2"/>
        <v>0</v>
      </c>
      <c r="K40" s="16">
        <f t="shared" si="7"/>
        <v>0</v>
      </c>
      <c r="L40" s="3"/>
    </row>
    <row r="41" spans="2:12" ht="15" customHeight="1" x14ac:dyDescent="0.25">
      <c r="B41" s="26"/>
      <c r="C41" s="29" t="s">
        <v>75</v>
      </c>
      <c r="D41" s="25" t="s">
        <v>74</v>
      </c>
      <c r="E41" s="24"/>
      <c r="F41" s="16">
        <v>0</v>
      </c>
      <c r="G41" s="15">
        <v>0</v>
      </c>
      <c r="H41" s="15">
        <f t="shared" si="8"/>
        <v>0</v>
      </c>
      <c r="I41" s="15">
        <f t="shared" si="9"/>
        <v>0</v>
      </c>
      <c r="J41" s="15">
        <f t="shared" si="2"/>
        <v>0</v>
      </c>
      <c r="K41" s="16">
        <f t="shared" si="7"/>
        <v>0</v>
      </c>
      <c r="L41" s="3"/>
    </row>
    <row r="42" spans="2:12" ht="15" customHeight="1" x14ac:dyDescent="0.25">
      <c r="B42" s="26"/>
      <c r="C42" s="22" t="s">
        <v>73</v>
      </c>
      <c r="D42" s="22" t="s">
        <v>72</v>
      </c>
      <c r="E42" s="24"/>
      <c r="F42" s="16">
        <f>+F43+F44</f>
        <v>0</v>
      </c>
      <c r="G42" s="15">
        <v>0</v>
      </c>
      <c r="H42" s="15">
        <f t="shared" si="8"/>
        <v>0</v>
      </c>
      <c r="I42" s="15">
        <f t="shared" si="9"/>
        <v>0</v>
      </c>
      <c r="J42" s="15">
        <f t="shared" si="2"/>
        <v>0</v>
      </c>
      <c r="K42" s="15">
        <f t="shared" si="7"/>
        <v>0</v>
      </c>
      <c r="L42" s="3"/>
    </row>
    <row r="43" spans="2:12" ht="15" customHeight="1" x14ac:dyDescent="0.25">
      <c r="B43" s="26"/>
      <c r="C43" s="29" t="s">
        <v>71</v>
      </c>
      <c r="D43" s="25" t="s">
        <v>70</v>
      </c>
      <c r="E43" s="24"/>
      <c r="F43" s="16">
        <v>0</v>
      </c>
      <c r="G43" s="15">
        <v>0</v>
      </c>
      <c r="H43" s="15">
        <f t="shared" si="8"/>
        <v>0</v>
      </c>
      <c r="I43" s="15">
        <f t="shared" si="9"/>
        <v>0</v>
      </c>
      <c r="J43" s="15">
        <f t="shared" si="2"/>
        <v>0</v>
      </c>
      <c r="K43" s="16">
        <f t="shared" si="7"/>
        <v>0</v>
      </c>
      <c r="L43" s="3"/>
    </row>
    <row r="44" spans="2:12" ht="15" customHeight="1" x14ac:dyDescent="0.25">
      <c r="B44" s="26"/>
      <c r="C44" s="29" t="s">
        <v>69</v>
      </c>
      <c r="D44" s="22" t="s">
        <v>68</v>
      </c>
      <c r="E44" s="24"/>
      <c r="F44" s="16">
        <v>0</v>
      </c>
      <c r="G44" s="15">
        <v>0</v>
      </c>
      <c r="H44" s="15">
        <f t="shared" si="8"/>
        <v>0</v>
      </c>
      <c r="I44" s="15">
        <f t="shared" si="9"/>
        <v>0</v>
      </c>
      <c r="J44" s="15">
        <f t="shared" si="2"/>
        <v>0</v>
      </c>
      <c r="K44" s="15">
        <f t="shared" si="7"/>
        <v>0</v>
      </c>
      <c r="L44" s="3"/>
    </row>
    <row r="45" spans="2:12" ht="15" customHeight="1" x14ac:dyDescent="0.25">
      <c r="B45" s="26"/>
      <c r="C45" s="22"/>
      <c r="D45" s="25"/>
      <c r="E45" s="24"/>
      <c r="F45" s="16"/>
      <c r="G45" s="15"/>
      <c r="H45" s="15"/>
      <c r="I45" s="15"/>
      <c r="J45" s="15"/>
      <c r="K45" s="16"/>
      <c r="L45" s="3"/>
    </row>
    <row r="46" spans="2:12" ht="15" customHeight="1" x14ac:dyDescent="0.25">
      <c r="B46" s="26"/>
      <c r="C46" s="28" t="s">
        <v>67</v>
      </c>
      <c r="D46" s="28" t="s">
        <v>66</v>
      </c>
      <c r="E46" s="31"/>
      <c r="F46" s="15">
        <f>+F11+F12+F13+F14+F15+F16+F17+F18+F32+F39+F40+F42+F41</f>
        <v>86100199177</v>
      </c>
      <c r="G46" s="15">
        <f t="shared" ref="G46:I46" si="10">+G11+G12+G13+G14+G15+G16+G17+G18+G32+G39+G40+G42+G41</f>
        <v>8272</v>
      </c>
      <c r="H46" s="15">
        <f t="shared" si="10"/>
        <v>86100207449</v>
      </c>
      <c r="I46" s="15">
        <f t="shared" si="10"/>
        <v>68419813889.879997</v>
      </c>
      <c r="J46" s="15">
        <f t="shared" si="2"/>
        <v>68419813889.879997</v>
      </c>
      <c r="K46" s="15">
        <f>+J46-F46</f>
        <v>-17680385287.120003</v>
      </c>
      <c r="L46" s="3"/>
    </row>
    <row r="47" spans="2:12" ht="15" customHeight="1" x14ac:dyDescent="0.25">
      <c r="B47" s="26"/>
      <c r="C47" s="28" t="s">
        <v>65</v>
      </c>
      <c r="D47" s="27"/>
      <c r="E47" s="31"/>
      <c r="F47" s="16"/>
      <c r="G47" s="15">
        <v>0</v>
      </c>
      <c r="H47" s="15">
        <f t="shared" ref="H47:H93" si="11">F47+G47</f>
        <v>0</v>
      </c>
      <c r="I47" s="15">
        <f t="shared" ref="I47:I50" si="12">G47+H47</f>
        <v>0</v>
      </c>
      <c r="J47" s="15">
        <f t="shared" si="2"/>
        <v>0</v>
      </c>
      <c r="K47" s="16"/>
      <c r="L47" s="3"/>
    </row>
    <row r="48" spans="2:12" ht="15" customHeight="1" x14ac:dyDescent="0.25">
      <c r="B48" s="26"/>
      <c r="C48" s="22"/>
      <c r="D48" s="25"/>
      <c r="E48" s="24"/>
      <c r="F48" s="16"/>
      <c r="G48" s="15">
        <v>0</v>
      </c>
      <c r="H48" s="15">
        <f t="shared" si="11"/>
        <v>0</v>
      </c>
      <c r="I48" s="15">
        <f t="shared" si="12"/>
        <v>0</v>
      </c>
      <c r="J48" s="15">
        <f t="shared" si="2"/>
        <v>0</v>
      </c>
      <c r="K48" s="16"/>
      <c r="L48" s="3"/>
    </row>
    <row r="49" spans="2:12" ht="15" customHeight="1" x14ac:dyDescent="0.25">
      <c r="B49" s="26"/>
      <c r="C49" s="28" t="s">
        <v>64</v>
      </c>
      <c r="D49" s="25"/>
      <c r="E49" s="24"/>
      <c r="F49" s="16"/>
      <c r="G49" s="15">
        <v>0</v>
      </c>
      <c r="H49" s="15">
        <f t="shared" si="11"/>
        <v>0</v>
      </c>
      <c r="I49" s="15">
        <f t="shared" si="12"/>
        <v>0</v>
      </c>
      <c r="J49" s="15">
        <f t="shared" si="2"/>
        <v>0</v>
      </c>
      <c r="K49" s="16"/>
      <c r="L49" s="3"/>
    </row>
    <row r="50" spans="2:12" ht="15" customHeight="1" x14ac:dyDescent="0.25">
      <c r="B50" s="26"/>
      <c r="C50" s="22"/>
      <c r="D50" s="25"/>
      <c r="E50" s="24"/>
      <c r="F50" s="16"/>
      <c r="G50" s="15">
        <v>0</v>
      </c>
      <c r="H50" s="15">
        <f t="shared" si="11"/>
        <v>0</v>
      </c>
      <c r="I50" s="15">
        <f t="shared" si="12"/>
        <v>0</v>
      </c>
      <c r="J50" s="15">
        <f t="shared" si="2"/>
        <v>0</v>
      </c>
      <c r="K50" s="16"/>
      <c r="L50" s="3"/>
    </row>
    <row r="51" spans="2:12" ht="15" customHeight="1" x14ac:dyDescent="0.25">
      <c r="B51" s="26"/>
      <c r="C51" s="28" t="s">
        <v>63</v>
      </c>
      <c r="D51" s="25"/>
      <c r="E51" s="24"/>
      <c r="F51" s="16"/>
      <c r="G51" s="15"/>
      <c r="H51" s="15"/>
      <c r="I51" s="15"/>
      <c r="J51" s="15"/>
      <c r="K51" s="16"/>
      <c r="L51" s="3"/>
    </row>
    <row r="52" spans="2:12" ht="15" customHeight="1" x14ac:dyDescent="0.25">
      <c r="B52" s="26"/>
      <c r="C52" s="22" t="s">
        <v>11</v>
      </c>
      <c r="D52" s="25" t="s">
        <v>62</v>
      </c>
      <c r="E52" s="24" t="s">
        <v>61</v>
      </c>
      <c r="F52" s="15">
        <f>+F53+F55+F56+F57+F59+F60+F62+F64</f>
        <v>40148593853</v>
      </c>
      <c r="G52" s="15">
        <f t="shared" ref="G52:H52" si="13">+G53+G55+G56+G57+G59+G60+G62+G64</f>
        <v>0</v>
      </c>
      <c r="H52" s="15">
        <f t="shared" si="13"/>
        <v>40148593853</v>
      </c>
      <c r="I52" s="15">
        <f t="shared" ref="I52" si="14">+I53+I55+I56+I57+I59+I60+I62+I64</f>
        <v>29740652919.650002</v>
      </c>
      <c r="J52" s="15">
        <f t="shared" si="2"/>
        <v>29740652919.650002</v>
      </c>
      <c r="K52" s="15">
        <f>+J52-F52</f>
        <v>-10407940933.349998</v>
      </c>
      <c r="L52" s="3"/>
    </row>
    <row r="53" spans="2:12" ht="15" customHeight="1" x14ac:dyDescent="0.25">
      <c r="B53" s="26"/>
      <c r="C53" s="29" t="s">
        <v>60</v>
      </c>
      <c r="D53" s="25" t="s">
        <v>59</v>
      </c>
      <c r="E53" s="24"/>
      <c r="F53" s="15">
        <v>20867443438</v>
      </c>
      <c r="G53" s="15">
        <v>0</v>
      </c>
      <c r="H53" s="15">
        <f t="shared" si="11"/>
        <v>20867443438</v>
      </c>
      <c r="I53" s="15">
        <v>15127349759.460001</v>
      </c>
      <c r="J53" s="15">
        <f t="shared" si="2"/>
        <v>15127349759.460001</v>
      </c>
      <c r="K53" s="15">
        <f>+J53-F53</f>
        <v>-5740093678.539999</v>
      </c>
      <c r="L53" s="3"/>
    </row>
    <row r="54" spans="2:12" ht="15" customHeight="1" x14ac:dyDescent="0.25">
      <c r="B54" s="26"/>
      <c r="C54" s="30" t="s">
        <v>58</v>
      </c>
      <c r="D54" s="25"/>
      <c r="E54" s="24"/>
      <c r="F54" s="15"/>
      <c r="G54" s="15"/>
      <c r="H54" s="15"/>
      <c r="I54" s="15"/>
      <c r="J54" s="15"/>
      <c r="K54" s="15"/>
      <c r="L54" s="3"/>
    </row>
    <row r="55" spans="2:12" ht="15" customHeight="1" x14ac:dyDescent="0.25">
      <c r="B55" s="26"/>
      <c r="C55" s="29" t="s">
        <v>57</v>
      </c>
      <c r="D55" s="25" t="s">
        <v>56</v>
      </c>
      <c r="E55" s="24"/>
      <c r="F55" s="15">
        <v>5717915630</v>
      </c>
      <c r="G55" s="15">
        <v>0</v>
      </c>
      <c r="H55" s="15">
        <f t="shared" si="11"/>
        <v>5717915630</v>
      </c>
      <c r="I55" s="15">
        <v>3864200395.9099994</v>
      </c>
      <c r="J55" s="15">
        <f t="shared" si="2"/>
        <v>3864200395.9099994</v>
      </c>
      <c r="K55" s="15">
        <f>+J55-F55</f>
        <v>-1853715234.0900006</v>
      </c>
      <c r="L55" s="3"/>
    </row>
    <row r="56" spans="2:12" ht="15" customHeight="1" x14ac:dyDescent="0.25">
      <c r="B56" s="26"/>
      <c r="C56" s="29" t="s">
        <v>55</v>
      </c>
      <c r="D56" s="25" t="s">
        <v>54</v>
      </c>
      <c r="E56" s="24"/>
      <c r="F56" s="15">
        <v>2304059126</v>
      </c>
      <c r="G56" s="15">
        <v>0</v>
      </c>
      <c r="H56" s="15">
        <f t="shared" si="11"/>
        <v>2304059126</v>
      </c>
      <c r="I56" s="15">
        <v>2074054678.25</v>
      </c>
      <c r="J56" s="15">
        <f t="shared" si="2"/>
        <v>2074054678.25</v>
      </c>
      <c r="K56" s="15">
        <f>+J56-F56</f>
        <v>-230004447.75</v>
      </c>
      <c r="L56" s="3"/>
    </row>
    <row r="57" spans="2:12" ht="15" customHeight="1" x14ac:dyDescent="0.25">
      <c r="B57" s="26"/>
      <c r="C57" s="29" t="s">
        <v>53</v>
      </c>
      <c r="D57" s="25" t="s">
        <v>52</v>
      </c>
      <c r="E57" s="24"/>
      <c r="F57" s="15">
        <v>6244929757</v>
      </c>
      <c r="G57" s="15">
        <v>0</v>
      </c>
      <c r="H57" s="15">
        <f t="shared" si="11"/>
        <v>6244929757</v>
      </c>
      <c r="I57" s="15">
        <v>4672344570.96</v>
      </c>
      <c r="J57" s="15">
        <f t="shared" si="2"/>
        <v>4672344570.96</v>
      </c>
      <c r="K57" s="15">
        <f>+J57-F57</f>
        <v>-1572585186.04</v>
      </c>
      <c r="L57" s="3"/>
    </row>
    <row r="58" spans="2:12" ht="15" customHeight="1" x14ac:dyDescent="0.25">
      <c r="B58" s="26"/>
      <c r="C58" s="22" t="s">
        <v>51</v>
      </c>
      <c r="D58" s="25"/>
      <c r="E58" s="24"/>
      <c r="F58" s="15"/>
      <c r="G58" s="15"/>
      <c r="H58" s="15"/>
      <c r="I58" s="15"/>
      <c r="J58" s="15"/>
      <c r="K58" s="15"/>
      <c r="L58" s="3"/>
    </row>
    <row r="59" spans="2:12" ht="15" customHeight="1" x14ac:dyDescent="0.25">
      <c r="B59" s="26"/>
      <c r="C59" s="29" t="s">
        <v>50</v>
      </c>
      <c r="D59" s="25" t="s">
        <v>49</v>
      </c>
      <c r="E59" s="24"/>
      <c r="F59" s="15">
        <v>1351050368</v>
      </c>
      <c r="G59" s="15">
        <v>0</v>
      </c>
      <c r="H59" s="15">
        <f t="shared" si="11"/>
        <v>1351050368</v>
      </c>
      <c r="I59" s="15">
        <v>1191861908.1500001</v>
      </c>
      <c r="J59" s="15">
        <f t="shared" si="2"/>
        <v>1191861908.1500001</v>
      </c>
      <c r="K59" s="15">
        <f>+J59-F59</f>
        <v>-159188459.8499999</v>
      </c>
      <c r="L59" s="3"/>
    </row>
    <row r="60" spans="2:12" ht="15" customHeight="1" x14ac:dyDescent="0.25">
      <c r="B60" s="26"/>
      <c r="C60" s="29" t="s">
        <v>48</v>
      </c>
      <c r="D60" s="25" t="s">
        <v>47</v>
      </c>
      <c r="E60" s="24"/>
      <c r="F60" s="15">
        <v>432023482</v>
      </c>
      <c r="G60" s="15">
        <v>0</v>
      </c>
      <c r="H60" s="15">
        <f t="shared" si="11"/>
        <v>432023482</v>
      </c>
      <c r="I60" s="15">
        <v>308609884.87</v>
      </c>
      <c r="J60" s="15">
        <f t="shared" si="2"/>
        <v>308609884.87</v>
      </c>
      <c r="K60" s="15">
        <f>+J60-F60</f>
        <v>-123413597.13</v>
      </c>
      <c r="L60" s="3"/>
    </row>
    <row r="61" spans="2:12" ht="15" customHeight="1" x14ac:dyDescent="0.25">
      <c r="B61" s="26"/>
      <c r="C61" s="22" t="s">
        <v>46</v>
      </c>
      <c r="D61" s="25"/>
      <c r="E61" s="24"/>
      <c r="F61" s="15"/>
      <c r="G61" s="15"/>
      <c r="H61" s="15"/>
      <c r="I61" s="15"/>
      <c r="J61" s="15"/>
      <c r="K61" s="15"/>
      <c r="L61" s="3"/>
    </row>
    <row r="62" spans="2:12" ht="15" customHeight="1" x14ac:dyDescent="0.25">
      <c r="B62" s="26"/>
      <c r="C62" s="29" t="s">
        <v>45</v>
      </c>
      <c r="D62" s="25" t="s">
        <v>44</v>
      </c>
      <c r="E62" s="24"/>
      <c r="F62" s="15">
        <v>312732148</v>
      </c>
      <c r="G62" s="15">
        <v>0</v>
      </c>
      <c r="H62" s="15">
        <f t="shared" si="11"/>
        <v>312732148</v>
      </c>
      <c r="I62" s="15">
        <v>288624759.22000003</v>
      </c>
      <c r="J62" s="15">
        <f t="shared" si="2"/>
        <v>288624759.22000003</v>
      </c>
      <c r="K62" s="15">
        <f>+J62-F62</f>
        <v>-24107388.779999971</v>
      </c>
      <c r="L62" s="3"/>
    </row>
    <row r="63" spans="2:12" ht="15" customHeight="1" x14ac:dyDescent="0.25">
      <c r="B63" s="26"/>
      <c r="C63" s="30" t="s">
        <v>43</v>
      </c>
      <c r="D63" s="25"/>
      <c r="E63" s="24"/>
      <c r="F63" s="15"/>
      <c r="G63" s="15"/>
      <c r="H63" s="15"/>
      <c r="I63" s="15"/>
      <c r="J63" s="15"/>
      <c r="K63" s="15"/>
      <c r="L63" s="3"/>
    </row>
    <row r="64" spans="2:12" ht="15" customHeight="1" x14ac:dyDescent="0.25">
      <c r="B64" s="26"/>
      <c r="C64" s="29" t="s">
        <v>42</v>
      </c>
      <c r="D64" s="25" t="s">
        <v>41</v>
      </c>
      <c r="E64" s="24"/>
      <c r="F64" s="15">
        <v>2918439904</v>
      </c>
      <c r="G64" s="15">
        <v>0</v>
      </c>
      <c r="H64" s="15">
        <f t="shared" si="11"/>
        <v>2918439904</v>
      </c>
      <c r="I64" s="15">
        <v>2213606962.8299999</v>
      </c>
      <c r="J64" s="15">
        <f t="shared" si="2"/>
        <v>2213606962.8299999</v>
      </c>
      <c r="K64" s="15">
        <f>+J64-F64</f>
        <v>-704832941.17000008</v>
      </c>
      <c r="L64" s="3"/>
    </row>
    <row r="65" spans="2:12" ht="15" customHeight="1" x14ac:dyDescent="0.25">
      <c r="B65" s="26"/>
      <c r="C65" s="22" t="s">
        <v>40</v>
      </c>
      <c r="D65" s="25"/>
      <c r="E65" s="24"/>
      <c r="F65" s="15"/>
      <c r="G65" s="15"/>
      <c r="H65" s="15"/>
      <c r="I65" s="15"/>
      <c r="J65" s="15"/>
      <c r="K65" s="15"/>
      <c r="L65" s="3"/>
    </row>
    <row r="66" spans="2:12" ht="15" customHeight="1" x14ac:dyDescent="0.25">
      <c r="B66" s="26"/>
      <c r="C66" s="22" t="s">
        <v>39</v>
      </c>
      <c r="D66" s="25" t="s">
        <v>38</v>
      </c>
      <c r="E66" s="24" t="s">
        <v>37</v>
      </c>
      <c r="F66" s="15">
        <f>+F67+F68+F69+F70</f>
        <v>4255856936</v>
      </c>
      <c r="G66" s="15">
        <f t="shared" ref="G66:H66" si="15">+G67+G68+G69+G70</f>
        <v>0</v>
      </c>
      <c r="H66" s="15">
        <f t="shared" si="15"/>
        <v>4255856936</v>
      </c>
      <c r="I66" s="15">
        <f>+I67+I68+I69+I70</f>
        <v>3335378993</v>
      </c>
      <c r="J66" s="15">
        <f t="shared" si="2"/>
        <v>3335378993</v>
      </c>
      <c r="K66" s="15">
        <f t="shared" ref="K66:K72" si="16">+J66-F66</f>
        <v>-920477943</v>
      </c>
      <c r="L66" s="3"/>
    </row>
    <row r="67" spans="2:12" ht="15" customHeight="1" x14ac:dyDescent="0.25">
      <c r="B67" s="26"/>
      <c r="C67" s="29" t="s">
        <v>36</v>
      </c>
      <c r="D67" s="25" t="s">
        <v>35</v>
      </c>
      <c r="E67" s="24"/>
      <c r="F67" s="15">
        <v>3209763909</v>
      </c>
      <c r="G67" s="15">
        <v>0</v>
      </c>
      <c r="H67" s="15">
        <f t="shared" si="11"/>
        <v>3209763909</v>
      </c>
      <c r="I67" s="15">
        <v>2405377170.0900002</v>
      </c>
      <c r="J67" s="15">
        <f t="shared" si="2"/>
        <v>2405377170.0900002</v>
      </c>
      <c r="K67" s="15">
        <f t="shared" si="16"/>
        <v>-804386738.90999985</v>
      </c>
      <c r="L67" s="3"/>
    </row>
    <row r="68" spans="2:12" ht="15" customHeight="1" x14ac:dyDescent="0.25">
      <c r="B68" s="26"/>
      <c r="C68" s="29" t="s">
        <v>34</v>
      </c>
      <c r="D68" s="25" t="s">
        <v>33</v>
      </c>
      <c r="E68" s="24"/>
      <c r="F68" s="16">
        <v>0</v>
      </c>
      <c r="G68" s="15">
        <v>0</v>
      </c>
      <c r="H68" s="16">
        <f t="shared" si="11"/>
        <v>0</v>
      </c>
      <c r="I68" s="15">
        <f>G68+H68</f>
        <v>0</v>
      </c>
      <c r="J68" s="15">
        <f t="shared" si="2"/>
        <v>0</v>
      </c>
      <c r="K68" s="16">
        <f t="shared" si="16"/>
        <v>0</v>
      </c>
      <c r="L68" s="3"/>
    </row>
    <row r="69" spans="2:12" ht="15" customHeight="1" x14ac:dyDescent="0.25">
      <c r="B69" s="26"/>
      <c r="C69" s="29" t="s">
        <v>32</v>
      </c>
      <c r="D69" s="25" t="s">
        <v>31</v>
      </c>
      <c r="E69" s="24"/>
      <c r="F69" s="16">
        <v>0</v>
      </c>
      <c r="G69" s="15">
        <v>0</v>
      </c>
      <c r="H69" s="16">
        <f t="shared" si="11"/>
        <v>0</v>
      </c>
      <c r="I69" s="15">
        <f t="shared" ref="I69" si="17">G69+H69</f>
        <v>0</v>
      </c>
      <c r="J69" s="15">
        <f t="shared" si="2"/>
        <v>0</v>
      </c>
      <c r="K69" s="16">
        <f t="shared" si="16"/>
        <v>0</v>
      </c>
      <c r="L69" s="3"/>
    </row>
    <row r="70" spans="2:12" ht="15" customHeight="1" x14ac:dyDescent="0.25">
      <c r="B70" s="26"/>
      <c r="C70" s="29" t="s">
        <v>30</v>
      </c>
      <c r="D70" s="25" t="s">
        <v>29</v>
      </c>
      <c r="E70" s="24"/>
      <c r="F70" s="15">
        <v>1046093027</v>
      </c>
      <c r="G70" s="15">
        <v>0</v>
      </c>
      <c r="H70" s="15">
        <f t="shared" si="11"/>
        <v>1046093027</v>
      </c>
      <c r="I70" s="15">
        <v>930001822.90999985</v>
      </c>
      <c r="J70" s="15">
        <f t="shared" si="2"/>
        <v>930001822.90999985</v>
      </c>
      <c r="K70" s="15">
        <f t="shared" si="16"/>
        <v>-116091204.09000015</v>
      </c>
      <c r="L70" s="3"/>
    </row>
    <row r="71" spans="2:12" ht="15" customHeight="1" x14ac:dyDescent="0.25">
      <c r="B71" s="26"/>
      <c r="C71" s="22" t="s">
        <v>28</v>
      </c>
      <c r="D71" s="25" t="s">
        <v>27</v>
      </c>
      <c r="E71" s="24"/>
      <c r="F71" s="16">
        <f>+F72+F74</f>
        <v>0</v>
      </c>
      <c r="G71" s="16">
        <f t="shared" ref="G71:H71" si="18">+G72+G74</f>
        <v>0</v>
      </c>
      <c r="H71" s="16">
        <f t="shared" si="18"/>
        <v>0</v>
      </c>
      <c r="I71" s="15">
        <f>G71+H71</f>
        <v>0</v>
      </c>
      <c r="J71" s="15">
        <f t="shared" si="2"/>
        <v>0</v>
      </c>
      <c r="K71" s="15">
        <f t="shared" si="16"/>
        <v>0</v>
      </c>
      <c r="L71" s="3"/>
    </row>
    <row r="72" spans="2:12" ht="15" customHeight="1" x14ac:dyDescent="0.25">
      <c r="B72" s="26"/>
      <c r="C72" s="29" t="s">
        <v>26</v>
      </c>
      <c r="D72" s="25" t="s">
        <v>25</v>
      </c>
      <c r="E72" s="24"/>
      <c r="F72" s="16">
        <v>0</v>
      </c>
      <c r="G72" s="15">
        <v>0</v>
      </c>
      <c r="H72" s="16">
        <f t="shared" si="11"/>
        <v>0</v>
      </c>
      <c r="I72" s="15">
        <f>G72+H72</f>
        <v>0</v>
      </c>
      <c r="J72" s="15">
        <f t="shared" si="2"/>
        <v>0</v>
      </c>
      <c r="K72" s="16">
        <f t="shared" si="16"/>
        <v>0</v>
      </c>
      <c r="L72" s="3"/>
    </row>
    <row r="73" spans="2:12" ht="15" customHeight="1" x14ac:dyDescent="0.25">
      <c r="B73" s="26"/>
      <c r="C73" s="30" t="s">
        <v>24</v>
      </c>
      <c r="D73" s="25"/>
      <c r="E73" s="24"/>
      <c r="F73" s="16"/>
      <c r="G73" s="15"/>
      <c r="H73" s="16"/>
      <c r="I73" s="15"/>
      <c r="J73" s="15"/>
      <c r="K73" s="16"/>
      <c r="L73" s="3"/>
    </row>
    <row r="74" spans="2:12" ht="15" customHeight="1" x14ac:dyDescent="0.25">
      <c r="B74" s="26"/>
      <c r="C74" s="29" t="s">
        <v>23</v>
      </c>
      <c r="D74" s="25" t="s">
        <v>22</v>
      </c>
      <c r="E74" s="24"/>
      <c r="F74" s="16">
        <v>0</v>
      </c>
      <c r="G74" s="15">
        <v>0</v>
      </c>
      <c r="H74" s="16">
        <f t="shared" si="11"/>
        <v>0</v>
      </c>
      <c r="I74" s="15">
        <f>G74+H74</f>
        <v>0</v>
      </c>
      <c r="J74" s="15">
        <f t="shared" si="2"/>
        <v>0</v>
      </c>
      <c r="K74" s="15">
        <f>+J74-F74</f>
        <v>0</v>
      </c>
      <c r="L74" s="3"/>
    </row>
    <row r="75" spans="2:12" ht="15" customHeight="1" x14ac:dyDescent="0.25">
      <c r="B75" s="26"/>
      <c r="C75" s="22" t="s">
        <v>21</v>
      </c>
      <c r="D75" s="25" t="s">
        <v>20</v>
      </c>
      <c r="E75" s="24"/>
      <c r="F75" s="15">
        <v>6614363034</v>
      </c>
      <c r="G75" s="15">
        <v>0</v>
      </c>
      <c r="H75" s="15">
        <f t="shared" si="11"/>
        <v>6614363034</v>
      </c>
      <c r="I75" s="15">
        <v>4954093752.8199997</v>
      </c>
      <c r="J75" s="15">
        <f t="shared" si="2"/>
        <v>4954093752.8199997</v>
      </c>
      <c r="K75" s="15">
        <f>+J75-F75</f>
        <v>-1660269281.1800003</v>
      </c>
      <c r="L75" s="3"/>
    </row>
    <row r="76" spans="2:12" ht="15" customHeight="1" x14ac:dyDescent="0.25">
      <c r="B76" s="26"/>
      <c r="C76" s="22" t="s">
        <v>19</v>
      </c>
      <c r="D76" s="25"/>
      <c r="E76" s="24"/>
      <c r="F76" s="15"/>
      <c r="G76" s="15"/>
      <c r="H76" s="15"/>
      <c r="I76" s="15"/>
      <c r="J76" s="15"/>
      <c r="K76" s="15"/>
      <c r="L76" s="3"/>
    </row>
    <row r="77" spans="2:12" ht="15" customHeight="1" x14ac:dyDescent="0.25">
      <c r="B77" s="26"/>
      <c r="C77" s="22" t="s">
        <v>18</v>
      </c>
      <c r="D77" s="25" t="s">
        <v>17</v>
      </c>
      <c r="E77" s="24"/>
      <c r="F77" s="15">
        <v>0</v>
      </c>
      <c r="G77" s="15">
        <v>0</v>
      </c>
      <c r="H77" s="15">
        <f t="shared" si="11"/>
        <v>0</v>
      </c>
      <c r="I77" s="15">
        <v>0</v>
      </c>
      <c r="J77" s="15">
        <f t="shared" ref="J77:J85" si="19">I77</f>
        <v>0</v>
      </c>
      <c r="K77" s="15">
        <f>+J77-F77</f>
        <v>0</v>
      </c>
      <c r="L77" s="3"/>
    </row>
    <row r="78" spans="2:12" ht="15" customHeight="1" x14ac:dyDescent="0.25">
      <c r="B78" s="26"/>
      <c r="C78" s="22"/>
      <c r="D78" s="25"/>
      <c r="E78" s="24"/>
      <c r="F78" s="16"/>
      <c r="G78" s="15"/>
      <c r="H78" s="15"/>
      <c r="I78" s="15"/>
      <c r="J78" s="15"/>
      <c r="K78" s="16"/>
      <c r="L78" s="3"/>
    </row>
    <row r="79" spans="2:12" ht="15" customHeight="1" x14ac:dyDescent="0.25">
      <c r="B79" s="26"/>
      <c r="C79" s="28" t="s">
        <v>16</v>
      </c>
      <c r="D79" s="27" t="s">
        <v>15</v>
      </c>
      <c r="E79" s="24"/>
      <c r="F79" s="15">
        <f>+F52+F66+F71+F75+F77</f>
        <v>51018813823</v>
      </c>
      <c r="G79" s="15">
        <f>+G52+G66+G71+G75+G77</f>
        <v>0</v>
      </c>
      <c r="H79" s="15">
        <f>+H52+H66+H71+H75+H77</f>
        <v>51018813823</v>
      </c>
      <c r="I79" s="15">
        <f>+I52+I66+I71+I75+I77</f>
        <v>38030125665.470001</v>
      </c>
      <c r="J79" s="15">
        <f>I79</f>
        <v>38030125665.470001</v>
      </c>
      <c r="K79" s="15">
        <f>+J79-F79</f>
        <v>-12988688157.529999</v>
      </c>
      <c r="L79" s="3"/>
    </row>
    <row r="80" spans="2:12" ht="15" customHeight="1" x14ac:dyDescent="0.25">
      <c r="B80" s="26"/>
      <c r="C80" s="22"/>
      <c r="D80" s="27" t="s">
        <v>14</v>
      </c>
      <c r="E80" s="24"/>
      <c r="F80" s="16"/>
      <c r="G80" s="15"/>
      <c r="H80" s="15"/>
      <c r="I80" s="15"/>
      <c r="J80" s="15"/>
      <c r="K80" s="15"/>
      <c r="L80" s="3"/>
    </row>
    <row r="81" spans="2:12" ht="15" customHeight="1" x14ac:dyDescent="0.25">
      <c r="B81" s="26"/>
      <c r="C81" s="22"/>
      <c r="D81" s="25"/>
      <c r="E81" s="24"/>
      <c r="F81" s="16"/>
      <c r="G81" s="15"/>
      <c r="H81" s="15"/>
      <c r="I81" s="15"/>
      <c r="J81" s="15"/>
      <c r="K81" s="15"/>
      <c r="L81" s="3"/>
    </row>
    <row r="82" spans="2:12" ht="15" customHeight="1" x14ac:dyDescent="0.25">
      <c r="B82" s="26"/>
      <c r="C82" s="28" t="s">
        <v>13</v>
      </c>
      <c r="D82" s="27" t="s">
        <v>12</v>
      </c>
      <c r="E82" s="24"/>
      <c r="F82" s="15">
        <f>F83</f>
        <v>0</v>
      </c>
      <c r="G82" s="15">
        <f t="shared" ref="G82:H82" si="20">G83</f>
        <v>0</v>
      </c>
      <c r="H82" s="15">
        <f t="shared" si="20"/>
        <v>0</v>
      </c>
      <c r="I82" s="15">
        <f>I83</f>
        <v>0</v>
      </c>
      <c r="J82" s="15">
        <f t="shared" si="19"/>
        <v>0</v>
      </c>
      <c r="K82" s="15">
        <f t="shared" ref="K82" si="21">+J82-F82</f>
        <v>0</v>
      </c>
      <c r="L82" s="3"/>
    </row>
    <row r="83" spans="2:12" ht="15" customHeight="1" x14ac:dyDescent="0.25">
      <c r="B83" s="26"/>
      <c r="C83" s="29" t="s">
        <v>11</v>
      </c>
      <c r="D83" s="25" t="s">
        <v>10</v>
      </c>
      <c r="E83" s="24"/>
      <c r="F83" s="16">
        <v>0</v>
      </c>
      <c r="G83" s="15">
        <v>0</v>
      </c>
      <c r="H83" s="15">
        <f t="shared" si="11"/>
        <v>0</v>
      </c>
      <c r="I83" s="15">
        <v>0</v>
      </c>
      <c r="J83" s="15">
        <f t="shared" si="19"/>
        <v>0</v>
      </c>
      <c r="K83" s="15">
        <f>+J83-F83</f>
        <v>0</v>
      </c>
      <c r="L83" s="3"/>
    </row>
    <row r="84" spans="2:12" ht="15" customHeight="1" x14ac:dyDescent="0.25">
      <c r="B84" s="26"/>
      <c r="C84" s="22"/>
      <c r="D84" s="25"/>
      <c r="E84" s="24"/>
      <c r="F84" s="16"/>
      <c r="G84" s="15"/>
      <c r="H84" s="15"/>
      <c r="I84" s="15"/>
      <c r="J84" s="15"/>
      <c r="K84" s="15"/>
      <c r="L84" s="3"/>
    </row>
    <row r="85" spans="2:12" ht="15" customHeight="1" x14ac:dyDescent="0.25">
      <c r="B85" s="26"/>
      <c r="C85" s="28" t="s">
        <v>9</v>
      </c>
      <c r="D85" s="27" t="s">
        <v>8</v>
      </c>
      <c r="E85" s="24"/>
      <c r="F85" s="15">
        <f>+F46+F79+F82</f>
        <v>137119013000</v>
      </c>
      <c r="G85" s="15">
        <f t="shared" ref="G85:H85" si="22">+G46+G79+G82</f>
        <v>8272</v>
      </c>
      <c r="H85" s="15">
        <f t="shared" si="22"/>
        <v>137119021272</v>
      </c>
      <c r="I85" s="15">
        <f>+I46+I79+I82</f>
        <v>106449939555.35001</v>
      </c>
      <c r="J85" s="15">
        <f t="shared" si="19"/>
        <v>106449939555.35001</v>
      </c>
      <c r="K85" s="15">
        <f>+J85-F85</f>
        <v>-30669073444.649994</v>
      </c>
      <c r="L85" s="3"/>
    </row>
    <row r="86" spans="2:12" ht="15" customHeight="1" x14ac:dyDescent="0.25">
      <c r="B86" s="26"/>
      <c r="C86" s="22"/>
      <c r="D86" s="25"/>
      <c r="E86" s="24"/>
      <c r="F86" s="16"/>
      <c r="G86" s="16"/>
      <c r="H86" s="50"/>
      <c r="I86" s="50"/>
      <c r="J86" s="16"/>
      <c r="K86" s="16"/>
      <c r="L86" s="3"/>
    </row>
    <row r="87" spans="2:12" ht="15" customHeight="1" x14ac:dyDescent="0.25">
      <c r="B87" s="26"/>
      <c r="C87" s="28" t="s">
        <v>7</v>
      </c>
      <c r="D87" s="27"/>
      <c r="E87" s="24"/>
      <c r="F87" s="16"/>
      <c r="G87" s="16">
        <v>0</v>
      </c>
      <c r="H87" s="50">
        <f t="shared" si="11"/>
        <v>0</v>
      </c>
      <c r="I87" s="50"/>
      <c r="J87" s="16"/>
      <c r="K87" s="16"/>
      <c r="L87" s="3"/>
    </row>
    <row r="88" spans="2:12" ht="15" customHeight="1" x14ac:dyDescent="0.25">
      <c r="B88" s="26"/>
      <c r="C88" s="23" t="s">
        <v>6</v>
      </c>
      <c r="D88" s="25" t="s">
        <v>3</v>
      </c>
      <c r="E88" s="24"/>
      <c r="F88" s="16">
        <v>0</v>
      </c>
      <c r="G88" s="15">
        <v>0</v>
      </c>
      <c r="H88" s="49">
        <f t="shared" si="11"/>
        <v>0</v>
      </c>
      <c r="I88" s="49">
        <v>0</v>
      </c>
      <c r="J88" s="15">
        <v>0</v>
      </c>
      <c r="K88" s="15">
        <f>+J88-F88</f>
        <v>0</v>
      </c>
      <c r="L88" s="3"/>
    </row>
    <row r="89" spans="2:12" ht="15" customHeight="1" x14ac:dyDescent="0.25">
      <c r="B89" s="14"/>
      <c r="C89" s="22" t="s">
        <v>5</v>
      </c>
      <c r="D89" s="21"/>
      <c r="E89" s="20"/>
      <c r="F89" s="16"/>
      <c r="G89" s="16"/>
      <c r="H89" s="50"/>
      <c r="I89" s="50"/>
      <c r="J89" s="16"/>
      <c r="K89" s="16"/>
      <c r="L89" s="3"/>
    </row>
    <row r="90" spans="2:12" ht="15" customHeight="1" x14ac:dyDescent="0.25">
      <c r="B90" s="14"/>
      <c r="C90" s="23" t="s">
        <v>4</v>
      </c>
      <c r="D90" s="25" t="s">
        <v>3</v>
      </c>
      <c r="E90" s="20"/>
      <c r="F90" s="16">
        <v>0</v>
      </c>
      <c r="G90" s="15">
        <v>0</v>
      </c>
      <c r="H90" s="50">
        <f t="shared" si="11"/>
        <v>0</v>
      </c>
      <c r="I90" s="50">
        <v>0</v>
      </c>
      <c r="J90" s="16">
        <v>0</v>
      </c>
      <c r="K90" s="16">
        <f>+J90-F90</f>
        <v>0</v>
      </c>
      <c r="L90" s="3"/>
    </row>
    <row r="91" spans="2:12" ht="15" customHeight="1" x14ac:dyDescent="0.25">
      <c r="B91" s="14"/>
      <c r="C91" s="22" t="s">
        <v>2</v>
      </c>
      <c r="D91" s="21"/>
      <c r="E91" s="20"/>
      <c r="F91" s="16"/>
      <c r="G91" s="16"/>
      <c r="H91" s="16"/>
      <c r="I91" s="16"/>
      <c r="J91" s="16"/>
      <c r="K91" s="16"/>
      <c r="L91" s="3"/>
    </row>
    <row r="92" spans="2:12" ht="15" customHeight="1" x14ac:dyDescent="0.25">
      <c r="B92" s="14"/>
      <c r="C92" s="22"/>
      <c r="D92" s="21"/>
      <c r="E92" s="20"/>
      <c r="F92" s="16"/>
      <c r="G92" s="16"/>
      <c r="H92" s="16"/>
      <c r="I92" s="16"/>
      <c r="J92" s="16"/>
      <c r="K92" s="16"/>
      <c r="L92" s="3"/>
    </row>
    <row r="93" spans="2:12" ht="15" customHeight="1" x14ac:dyDescent="0.25">
      <c r="B93" s="14"/>
      <c r="C93" s="19" t="s">
        <v>1</v>
      </c>
      <c r="D93" s="18" t="s">
        <v>0</v>
      </c>
      <c r="E93" s="17"/>
      <c r="F93" s="16">
        <f>F88+F90</f>
        <v>0</v>
      </c>
      <c r="G93" s="16">
        <v>0</v>
      </c>
      <c r="H93" s="16">
        <f t="shared" si="11"/>
        <v>0</v>
      </c>
      <c r="I93" s="16">
        <f t="shared" ref="I93:K93" si="23">I88+I90</f>
        <v>0</v>
      </c>
      <c r="J93" s="16">
        <f t="shared" si="23"/>
        <v>0</v>
      </c>
      <c r="K93" s="16">
        <f t="shared" si="23"/>
        <v>0</v>
      </c>
      <c r="L93" s="3"/>
    </row>
    <row r="94" spans="2:12" ht="15" customHeight="1" x14ac:dyDescent="0.25">
      <c r="B94" s="14"/>
      <c r="C94" s="13"/>
      <c r="D94" s="12"/>
      <c r="E94" s="11"/>
      <c r="F94" s="10"/>
      <c r="G94" s="10"/>
      <c r="H94" s="9"/>
      <c r="I94" s="10"/>
      <c r="J94" s="10"/>
      <c r="K94" s="9"/>
      <c r="L94" s="3"/>
    </row>
    <row r="95" spans="2:12" x14ac:dyDescent="0.25">
      <c r="B95" s="8"/>
      <c r="C95" s="7"/>
      <c r="D95" s="7"/>
      <c r="E95" s="6"/>
      <c r="F95" s="5"/>
      <c r="G95" s="5"/>
      <c r="H95" s="5"/>
      <c r="I95" s="5"/>
      <c r="J95" s="5"/>
      <c r="K95" s="5"/>
      <c r="L95" s="3"/>
    </row>
    <row r="96" spans="2:12" x14ac:dyDescent="0.25">
      <c r="H96" s="4"/>
      <c r="I96" s="4"/>
    </row>
    <row r="97" spans="2:11" x14ac:dyDescent="0.25">
      <c r="G97" s="4"/>
      <c r="H97" s="4"/>
      <c r="J97" s="3"/>
    </row>
    <row r="98" spans="2:11" x14ac:dyDescent="0.25"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2:11" x14ac:dyDescent="0.25">
      <c r="B99" s="2"/>
      <c r="C99" s="2"/>
      <c r="D99" s="2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2" spans="2:11" hidden="1" x14ac:dyDescent="0.25"/>
    <row r="103" spans="2:11" hidden="1" x14ac:dyDescent="0.25"/>
    <row r="104" spans="2:11" hidden="1" x14ac:dyDescent="0.25"/>
    <row r="105" spans="2:11" hidden="1" x14ac:dyDescent="0.25"/>
    <row r="106" spans="2:11" hidden="1" x14ac:dyDescent="0.25"/>
    <row r="107" spans="2:11" hidden="1" x14ac:dyDescent="0.25"/>
    <row r="108" spans="2:11" hidden="1" x14ac:dyDescent="0.25"/>
    <row r="109" spans="2:11" hidden="1" x14ac:dyDescent="0.25"/>
    <row r="110" spans="2:11" hidden="1" x14ac:dyDescent="0.25"/>
    <row r="111" spans="2:11" hidden="1" x14ac:dyDescent="0.25"/>
    <row r="112" spans="2:11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hidden="1" x14ac:dyDescent="0.25"/>
    <row r="65544" hidden="1" x14ac:dyDescent="0.25"/>
    <row r="65545" hidden="1" x14ac:dyDescent="0.25"/>
    <row r="65546" hidden="1" x14ac:dyDescent="0.25"/>
    <row r="65547" hidden="1" x14ac:dyDescent="0.25"/>
    <row r="65548" hidden="1" x14ac:dyDescent="0.25"/>
    <row r="65549" hidden="1" x14ac:dyDescent="0.25"/>
    <row r="65550" hidden="1" x14ac:dyDescent="0.25"/>
    <row r="65551" hidden="1" x14ac:dyDescent="0.25"/>
    <row r="65552" hidden="1" x14ac:dyDescent="0.25"/>
    <row r="65553" hidden="1" x14ac:dyDescent="0.25"/>
    <row r="65554" hidden="1" x14ac:dyDescent="0.25"/>
    <row r="65555" hidden="1" x14ac:dyDescent="0.25"/>
    <row r="65556" hidden="1" x14ac:dyDescent="0.25"/>
    <row r="65557" hidden="1" x14ac:dyDescent="0.25"/>
    <row r="65558" hidden="1" x14ac:dyDescent="0.25"/>
    <row r="65559" hidden="1" x14ac:dyDescent="0.25"/>
    <row r="65560" hidden="1" x14ac:dyDescent="0.25"/>
    <row r="65561" hidden="1" x14ac:dyDescent="0.25"/>
    <row r="65562" hidden="1" x14ac:dyDescent="0.25"/>
    <row r="65563" hidden="1" x14ac:dyDescent="0.25"/>
    <row r="65564" hidden="1" x14ac:dyDescent="0.25"/>
    <row r="65565" hidden="1" x14ac:dyDescent="0.25"/>
    <row r="65566" hidden="1" x14ac:dyDescent="0.25"/>
    <row r="65567" hidden="1" x14ac:dyDescent="0.25"/>
    <row r="65568" hidden="1" x14ac:dyDescent="0.25"/>
    <row r="65569" hidden="1" x14ac:dyDescent="0.25"/>
    <row r="65570" hidden="1" x14ac:dyDescent="0.25"/>
    <row r="65571" hidden="1" x14ac:dyDescent="0.25"/>
    <row r="65572" hidden="1" x14ac:dyDescent="0.25"/>
    <row r="65573" hidden="1" x14ac:dyDescent="0.25"/>
    <row r="65574" hidden="1" x14ac:dyDescent="0.25"/>
    <row r="65575" hidden="1" x14ac:dyDescent="0.25"/>
    <row r="65576" hidden="1" x14ac:dyDescent="0.25"/>
  </sheetData>
  <mergeCells count="4">
    <mergeCell ref="B7:E8"/>
    <mergeCell ref="F7:J7"/>
    <mergeCell ref="K7:K8"/>
    <mergeCell ref="B98:K98"/>
  </mergeCells>
  <printOptions horizontalCentered="1"/>
  <pageMargins left="0.31496062992125984" right="0.31496062992125984" top="0.35433070866141736" bottom="0.35433070866141736" header="0.31496062992125984" footer="0.31496062992125984"/>
  <pageSetup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Analítico Detallado</vt:lpstr>
      <vt:lpstr>'Estado Analítico Detallado'!Área_de_impresión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Alvarez Jaimes</dc:creator>
  <cp:lastModifiedBy>Yuri Virginia Yañez Solis</cp:lastModifiedBy>
  <cp:lastPrinted>2022-10-26T19:06:16Z</cp:lastPrinted>
  <dcterms:created xsi:type="dcterms:W3CDTF">2020-04-30T02:18:43Z</dcterms:created>
  <dcterms:modified xsi:type="dcterms:W3CDTF">2022-10-26T19:06:46Z</dcterms:modified>
</cp:coreProperties>
</file>