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8445"/>
  </bookViews>
  <sheets>
    <sheet name="6a_Analítico Egr Detallado COG" sheetId="1" r:id="rId1"/>
  </sheets>
  <definedNames>
    <definedName name="_xlnm.Print_Area" localSheetId="0">'6a_Analítico Egr Detallado COG'!$A$1:$K$170</definedName>
  </definedNames>
  <calcPr calcId="125725"/>
</workbook>
</file>

<file path=xl/calcChain.xml><?xml version="1.0" encoding="utf-8"?>
<calcChain xmlns="http://schemas.openxmlformats.org/spreadsheetml/2006/main">
  <c r="H167" i="1"/>
  <c r="K167" s="1"/>
  <c r="H166"/>
  <c r="K166" s="1"/>
  <c r="H165"/>
  <c r="K165" s="1"/>
  <c r="H164"/>
  <c r="K164" s="1"/>
  <c r="H163"/>
  <c r="K163" s="1"/>
  <c r="H162"/>
  <c r="K162" s="1"/>
  <c r="H161"/>
  <c r="K161" s="1"/>
  <c r="J160"/>
  <c r="I160"/>
  <c r="G160"/>
  <c r="F160"/>
  <c r="H160" s="1"/>
  <c r="K160" s="1"/>
  <c r="H159"/>
  <c r="K159" s="1"/>
  <c r="H158"/>
  <c r="K158" s="1"/>
  <c r="H157"/>
  <c r="K157" s="1"/>
  <c r="J156"/>
  <c r="I156"/>
  <c r="G156"/>
  <c r="F156"/>
  <c r="H156" s="1"/>
  <c r="K156" s="1"/>
  <c r="H155"/>
  <c r="K155" s="1"/>
  <c r="H154"/>
  <c r="K154" s="1"/>
  <c r="H153"/>
  <c r="K153" s="1"/>
  <c r="H152"/>
  <c r="K152" s="1"/>
  <c r="H151"/>
  <c r="K151" s="1"/>
  <c r="H150"/>
  <c r="K150" s="1"/>
  <c r="H149"/>
  <c r="K149" s="1"/>
  <c r="H148"/>
  <c r="K148" s="1"/>
  <c r="J146"/>
  <c r="I146"/>
  <c r="G146"/>
  <c r="F146"/>
  <c r="H146" s="1"/>
  <c r="K146" s="1"/>
  <c r="H145"/>
  <c r="K145" s="1"/>
  <c r="H144"/>
  <c r="K144" s="1"/>
  <c r="H143"/>
  <c r="K143" s="1"/>
  <c r="J142"/>
  <c r="I142"/>
  <c r="G142"/>
  <c r="F142"/>
  <c r="H142" s="1"/>
  <c r="K142" s="1"/>
  <c r="H141"/>
  <c r="K141" s="1"/>
  <c r="H140"/>
  <c r="K140" s="1"/>
  <c r="H139"/>
  <c r="K139" s="1"/>
  <c r="H138"/>
  <c r="K138" s="1"/>
  <c r="H137"/>
  <c r="K137" s="1"/>
  <c r="H136"/>
  <c r="K136" s="1"/>
  <c r="H135"/>
  <c r="K135" s="1"/>
  <c r="H134"/>
  <c r="K134" s="1"/>
  <c r="H133"/>
  <c r="K133" s="1"/>
  <c r="J131"/>
  <c r="I131"/>
  <c r="G131"/>
  <c r="F131"/>
  <c r="H131" s="1"/>
  <c r="K131" s="1"/>
  <c r="H130"/>
  <c r="K130" s="1"/>
  <c r="H129"/>
  <c r="K129" s="1"/>
  <c r="H128"/>
  <c r="K128" s="1"/>
  <c r="H127"/>
  <c r="K127" s="1"/>
  <c r="H126"/>
  <c r="K126" s="1"/>
  <c r="H125"/>
  <c r="K125" s="1"/>
  <c r="H124"/>
  <c r="K124" s="1"/>
  <c r="H123"/>
  <c r="K123" s="1"/>
  <c r="H122"/>
  <c r="K122" s="1"/>
  <c r="J120"/>
  <c r="I120"/>
  <c r="G120"/>
  <c r="F120"/>
  <c r="H120" s="1"/>
  <c r="K120" s="1"/>
  <c r="H119"/>
  <c r="K119" s="1"/>
  <c r="H118"/>
  <c r="K118" s="1"/>
  <c r="H117"/>
  <c r="K117" s="1"/>
  <c r="H116"/>
  <c r="K116" s="1"/>
  <c r="H115"/>
  <c r="K115" s="1"/>
  <c r="H114"/>
  <c r="K114" s="1"/>
  <c r="H113"/>
  <c r="K113" s="1"/>
  <c r="H112"/>
  <c r="K112" s="1"/>
  <c r="H111"/>
  <c r="K111" s="1"/>
  <c r="J110"/>
  <c r="I110"/>
  <c r="G110"/>
  <c r="F110"/>
  <c r="H110" s="1"/>
  <c r="K110" s="1"/>
  <c r="H109"/>
  <c r="K109" s="1"/>
  <c r="H108"/>
  <c r="K108" s="1"/>
  <c r="H107"/>
  <c r="K107" s="1"/>
  <c r="H106"/>
  <c r="K106" s="1"/>
  <c r="H105"/>
  <c r="K105" s="1"/>
  <c r="H104"/>
  <c r="K104" s="1"/>
  <c r="H103"/>
  <c r="K103" s="1"/>
  <c r="H102"/>
  <c r="K102" s="1"/>
  <c r="H101"/>
  <c r="K101" s="1"/>
  <c r="J100"/>
  <c r="I100"/>
  <c r="G100"/>
  <c r="F100"/>
  <c r="H100" s="1"/>
  <c r="K100" s="1"/>
  <c r="H99"/>
  <c r="K99" s="1"/>
  <c r="H98"/>
  <c r="K98" s="1"/>
  <c r="H97"/>
  <c r="K97" s="1"/>
  <c r="H96"/>
  <c r="K96" s="1"/>
  <c r="H95"/>
  <c r="K95" s="1"/>
  <c r="H94"/>
  <c r="K94" s="1"/>
  <c r="H93"/>
  <c r="K93" s="1"/>
  <c r="J92"/>
  <c r="I92"/>
  <c r="G92"/>
  <c r="F92"/>
  <c r="H92" s="1"/>
  <c r="K92" s="1"/>
  <c r="J91"/>
  <c r="I91"/>
  <c r="G91"/>
  <c r="F91"/>
  <c r="H91" s="1"/>
  <c r="K91" s="1"/>
  <c r="H89"/>
  <c r="K89" s="1"/>
  <c r="H88"/>
  <c r="K88" s="1"/>
  <c r="H87"/>
  <c r="K87" s="1"/>
  <c r="H86"/>
  <c r="K86" s="1"/>
  <c r="H85"/>
  <c r="K85" s="1"/>
  <c r="H84"/>
  <c r="K84" s="1"/>
  <c r="H83"/>
  <c r="K83" s="1"/>
  <c r="J82"/>
  <c r="I82"/>
  <c r="G82"/>
  <c r="F82"/>
  <c r="H82" s="1"/>
  <c r="K82" s="1"/>
  <c r="H81"/>
  <c r="K81" s="1"/>
  <c r="H80"/>
  <c r="K80" s="1"/>
  <c r="H79"/>
  <c r="K79" s="1"/>
  <c r="J78"/>
  <c r="I78"/>
  <c r="G78"/>
  <c r="F78"/>
  <c r="H78" s="1"/>
  <c r="K78" s="1"/>
  <c r="H77"/>
  <c r="K77" s="1"/>
  <c r="H76"/>
  <c r="K76" s="1"/>
  <c r="H74"/>
  <c r="K74" s="1"/>
  <c r="H73"/>
  <c r="K73" s="1"/>
  <c r="H72"/>
  <c r="K72" s="1"/>
  <c r="H71"/>
  <c r="K71" s="1"/>
  <c r="H70"/>
  <c r="K70" s="1"/>
  <c r="J68"/>
  <c r="I68"/>
  <c r="G68"/>
  <c r="F68"/>
  <c r="H68" s="1"/>
  <c r="K68" s="1"/>
  <c r="H67"/>
  <c r="K67" s="1"/>
  <c r="H66"/>
  <c r="K66" s="1"/>
  <c r="H65"/>
  <c r="K65" s="1"/>
  <c r="J64"/>
  <c r="I64"/>
  <c r="G64"/>
  <c r="F64"/>
  <c r="H64" s="1"/>
  <c r="K64" s="1"/>
  <c r="H63"/>
  <c r="K63" s="1"/>
  <c r="H62"/>
  <c r="K62" s="1"/>
  <c r="H61"/>
  <c r="K61" s="1"/>
  <c r="H60"/>
  <c r="K60" s="1"/>
  <c r="H59"/>
  <c r="K59" s="1"/>
  <c r="H58"/>
  <c r="K58" s="1"/>
  <c r="H57"/>
  <c r="K57" s="1"/>
  <c r="H56"/>
  <c r="K56" s="1"/>
  <c r="H55"/>
  <c r="K55" s="1"/>
  <c r="J53"/>
  <c r="I53"/>
  <c r="G53"/>
  <c r="F53"/>
  <c r="H53" s="1"/>
  <c r="K53" s="1"/>
  <c r="H52"/>
  <c r="K52" s="1"/>
  <c r="H51"/>
  <c r="K51" s="1"/>
  <c r="H50"/>
  <c r="K50" s="1"/>
  <c r="H49"/>
  <c r="K49" s="1"/>
  <c r="H48"/>
  <c r="K48" s="1"/>
  <c r="H47"/>
  <c r="K47" s="1"/>
  <c r="H46"/>
  <c r="K46" s="1"/>
  <c r="H45"/>
  <c r="K45" s="1"/>
  <c r="H44"/>
  <c r="K44" s="1"/>
  <c r="J42"/>
  <c r="I42"/>
  <c r="G42"/>
  <c r="F42"/>
  <c r="H42" s="1"/>
  <c r="K42" s="1"/>
  <c r="H41"/>
  <c r="K41" s="1"/>
  <c r="H40"/>
  <c r="K40" s="1"/>
  <c r="H39"/>
  <c r="K39" s="1"/>
  <c r="H38"/>
  <c r="K38" s="1"/>
  <c r="H37"/>
  <c r="K37" s="1"/>
  <c r="H36"/>
  <c r="K36" s="1"/>
  <c r="H35"/>
  <c r="K35" s="1"/>
  <c r="H34"/>
  <c r="K34" s="1"/>
  <c r="H33"/>
  <c r="K33" s="1"/>
  <c r="J32"/>
  <c r="I32"/>
  <c r="G32"/>
  <c r="F32"/>
  <c r="H32" s="1"/>
  <c r="K32" s="1"/>
  <c r="H31"/>
  <c r="K31" s="1"/>
  <c r="H30"/>
  <c r="K30" s="1"/>
  <c r="H29"/>
  <c r="K29" s="1"/>
  <c r="H28"/>
  <c r="K28" s="1"/>
  <c r="H27"/>
  <c r="K27" s="1"/>
  <c r="H26"/>
  <c r="K26" s="1"/>
  <c r="H25"/>
  <c r="K25" s="1"/>
  <c r="H24"/>
  <c r="K24" s="1"/>
  <c r="H23"/>
  <c r="K23" s="1"/>
  <c r="J22"/>
  <c r="I22"/>
  <c r="G22"/>
  <c r="F22"/>
  <c r="H22" s="1"/>
  <c r="K22" s="1"/>
  <c r="H21"/>
  <c r="K21" s="1"/>
  <c r="H20"/>
  <c r="K20" s="1"/>
  <c r="H19"/>
  <c r="K19" s="1"/>
  <c r="H18"/>
  <c r="K18" s="1"/>
  <c r="H17"/>
  <c r="K17" s="1"/>
  <c r="H16"/>
  <c r="K16" s="1"/>
  <c r="H15"/>
  <c r="K15" s="1"/>
  <c r="J14"/>
  <c r="I14"/>
  <c r="G14"/>
  <c r="F14"/>
  <c r="H14" s="1"/>
  <c r="J13"/>
  <c r="J169" s="1"/>
  <c r="I13"/>
  <c r="I169" s="1"/>
  <c r="G13"/>
  <c r="G169" s="1"/>
  <c r="F13"/>
  <c r="F169" s="1"/>
  <c r="K14" l="1"/>
  <c r="H13"/>
  <c r="K13" s="1"/>
  <c r="H169"/>
  <c r="K169" l="1"/>
</calcChain>
</file>

<file path=xl/sharedStrings.xml><?xml version="1.0" encoding="utf-8"?>
<sst xmlns="http://schemas.openxmlformats.org/spreadsheetml/2006/main" count="332" uniqueCount="213">
  <si>
    <t xml:space="preserve">    Gobierno del Estado de Jalisco (Poder Ejecutivo)</t>
  </si>
  <si>
    <t>Estado Analítico del Ejercicio del Presupuesto de Egresos Detallado - LDF</t>
  </si>
  <si>
    <t>Clasificación por Objeto del Gasto (Capítulo y Concepto)</t>
  </si>
  <si>
    <t>(Pesos)</t>
  </si>
  <si>
    <t>Concepto ( C)</t>
  </si>
  <si>
    <t>Egresos</t>
  </si>
  <si>
    <t>Subejercicio ( e )</t>
  </si>
  <si>
    <t>Aprobado (d)</t>
  </si>
  <si>
    <t>Ampliaciones y (Reducciones)</t>
  </si>
  <si>
    <t>Modificado</t>
  </si>
  <si>
    <t>Devengado</t>
  </si>
  <si>
    <t>Pagado</t>
  </si>
  <si>
    <t>(1)</t>
  </si>
  <si>
    <t>(2)</t>
  </si>
  <si>
    <t>(3= 1 + 2)</t>
  </si>
  <si>
    <t>(4)</t>
  </si>
  <si>
    <t>(5)</t>
  </si>
  <si>
    <t>(6= 3 - 4 )</t>
  </si>
  <si>
    <t>I.</t>
  </si>
  <si>
    <t>Gasto No Etiquetado</t>
  </si>
  <si>
    <t>(I=A+B+C+D+E+F+G+H+I)</t>
  </si>
  <si>
    <t>A.</t>
  </si>
  <si>
    <t>Servicios Personales</t>
  </si>
  <si>
    <t>(A=a1+a2+a3+a4+a5+a6+a7)</t>
  </si>
  <si>
    <t>a1)</t>
  </si>
  <si>
    <t>Remuneraciones al Personal de Carácter Permanente</t>
  </si>
  <si>
    <t>a2)</t>
  </si>
  <si>
    <t xml:space="preserve">Remuneraciones al Personal de Carácter Transitorio </t>
  </si>
  <si>
    <t>a3)</t>
  </si>
  <si>
    <t>Remuneraciones Adicionales y Especiales</t>
  </si>
  <si>
    <t>a4)</t>
  </si>
  <si>
    <t xml:space="preserve">Seguridad Social </t>
  </si>
  <si>
    <t>a5)</t>
  </si>
  <si>
    <t xml:space="preserve">Otras Prestaciones Sociales y Económicas </t>
  </si>
  <si>
    <t>a6)</t>
  </si>
  <si>
    <t>Previsiones</t>
  </si>
  <si>
    <t>a7)</t>
  </si>
  <si>
    <t>Pago de Estímulos a Servidores Públicos</t>
  </si>
  <si>
    <t>B.</t>
  </si>
  <si>
    <t xml:space="preserve">Materiales y Suministros </t>
  </si>
  <si>
    <t>(B=b1+b2+b3+b4+b5+b6+b7+b8+b9)</t>
  </si>
  <si>
    <t>b1)</t>
  </si>
  <si>
    <t>Materiales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</si>
  <si>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</si>
  <si>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</si>
  <si>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</si>
  <si>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</si>
  <si>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</si>
  <si>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 xml:space="preserve">Materiales y Artículos de construcción y de Reparación </t>
  </si>
  <si>
    <t>b5)</t>
  </si>
  <si>
    <t>Productos Químicos, Farmacéuticos y de Laboratorio</t>
  </si>
  <si>
    <t>b6)</t>
  </si>
  <si>
    <t>Combustibles, Lubricantes y Aditivos</t>
  </si>
  <si>
    <t>b7)</t>
  </si>
  <si>
    <t xml:space="preserve">Vestuarios, Blancos, Prendas de Protección y Artículos Deportivos </t>
  </si>
  <si>
    <t>b8)</t>
  </si>
  <si>
    <t>Materiales y Suministros Para Seguridad</t>
  </si>
  <si>
    <t>b9)</t>
  </si>
  <si>
    <t>Herramientas, Refacciones y Accesorios Menores</t>
  </si>
  <si>
    <t>C.</t>
  </si>
  <si>
    <t xml:space="preserve">Servicios Generales </t>
  </si>
  <si>
    <t>(C=c1+c2+c3+c4+c5+c6+c7+c8+c9)</t>
  </si>
  <si>
    <t>c1)</t>
  </si>
  <si>
    <t xml:space="preserve">Servicios Básicos </t>
  </si>
  <si>
    <t>c2)</t>
  </si>
  <si>
    <t>Servicios de Arrendamiento</t>
  </si>
  <si>
    <t>c3)</t>
  </si>
  <si>
    <t xml:space="preserve">Servicios Profesionales, Científicos, Técnicos y Otros Servicios </t>
  </si>
  <si>
    <t>c4)</t>
  </si>
  <si>
    <t>Servicios Financieros, Bancarios y Comerciales</t>
  </si>
  <si>
    <t>c5)</t>
  </si>
  <si>
    <t xml:space="preserve">Servicios de Instalación, Reparación, Mantenimiento y Conservación 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</si>
  <si>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</si>
  <si>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</si>
  <si>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</si>
  <si>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</si>
  <si>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</si>
  <si>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</si>
  <si>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</si>
  <si>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</si>
  <si>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</si>
  <si>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</si>
  <si>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(D=d1+d2+d3+d4+d5+d6+d7+d8+d9)</t>
  </si>
  <si>
    <t>d1)</t>
  </si>
  <si>
    <t xml:space="preserve">Transferencias Internas y Asignaciones al Sector Público </t>
  </si>
  <si>
    <t>d2)</t>
  </si>
  <si>
    <t>Transferencias al Resto del Sectos Público</t>
  </si>
  <si>
    <t>d3)</t>
  </si>
  <si>
    <t>Subsidios y Subvenciones</t>
  </si>
  <si>
    <t>d4)</t>
  </si>
  <si>
    <t xml:space="preserve">Ayudas Sociales </t>
  </si>
  <si>
    <t>d5)</t>
  </si>
  <si>
    <t xml:space="preserve">Pensiones y Jubilaciones </t>
  </si>
  <si>
    <t>d6)</t>
  </si>
  <si>
    <t xml:space="preserve">Transferencias a Fideicomisos, Mandatos y Otros Análogos </t>
  </si>
  <si>
    <t>d7)</t>
  </si>
  <si>
    <t xml:space="preserve">Transferencias a la Seguridad Social </t>
  </si>
  <si>
    <t>d8)</t>
  </si>
  <si>
    <t>Donativos</t>
  </si>
  <si>
    <t>d9)</t>
  </si>
  <si>
    <t>Transferencias al exterior</t>
  </si>
  <si>
    <t>E.</t>
  </si>
  <si>
    <t>Bienes Muebles, Inmuebles e Intangibles</t>
  </si>
  <si>
    <t>(E=e1+e2+e3+e4+e5+e6+e7+e8+e9)</t>
  </si>
  <si>
    <t>e1)</t>
  </si>
  <si>
    <t xml:space="preserve">Mobiliario y Equipo de Administación </t>
  </si>
  <si>
    <t>e2)</t>
  </si>
  <si>
    <t>Mobiliario y Equipo Educacional y Recreativo</t>
  </si>
  <si>
    <t>e3)</t>
  </si>
  <si>
    <t xml:space="preserve">Equipo e Instrumental Médico y de Laboratorio </t>
  </si>
  <si>
    <t>e4)</t>
  </si>
  <si>
    <t>Vehículos y Equipo de Transporte</t>
  </si>
  <si>
    <t>e5)</t>
  </si>
  <si>
    <t>Equipo de Defensa y Seguridad</t>
  </si>
  <si>
    <t>e6)</t>
  </si>
  <si>
    <t xml:space="preserve">Maquinaria, Otros Equipos y Herramientas </t>
  </si>
  <si>
    <t>e7)</t>
  </si>
  <si>
    <t xml:space="preserve">Activos Biológicos </t>
  </si>
  <si>
    <t>e8)</t>
  </si>
  <si>
    <t xml:space="preserve">Bienes Inmuebles </t>
  </si>
  <si>
    <t>e9)</t>
  </si>
  <si>
    <t>Activos Intangibles</t>
  </si>
  <si>
    <t>F.</t>
  </si>
  <si>
    <t>Inversión Pública (F=f1+f2+f3)</t>
  </si>
  <si>
    <t>f1)</t>
  </si>
  <si>
    <t xml:space="preserve">Obra Pública en Bienes de Dominio Público </t>
  </si>
  <si>
    <t>f2)</t>
  </si>
  <si>
    <t xml:space="preserve">Obra Pública en Bienes Propios </t>
  </si>
  <si>
    <t>f3)</t>
  </si>
  <si>
    <t xml:space="preserve">Proyectos Productivos y Acciones de Fomento </t>
  </si>
  <si>
    <t>G.</t>
  </si>
  <si>
    <t xml:space="preserve">Inversiones Financieras y Otras Provisiones </t>
  </si>
  <si>
    <t>(G=g1+g2+g3+g4+g5+g6+g7)</t>
  </si>
  <si>
    <t>g1)</t>
  </si>
  <si>
    <t>Inversiones Para el Fomento de Actividades Productivas</t>
  </si>
  <si>
    <t>g2)</t>
  </si>
  <si>
    <t xml:space="preserve">Acciones y Participaciones de Capital </t>
  </si>
  <si>
    <t>g3)</t>
  </si>
  <si>
    <t>Compra de Títulos y Valores</t>
  </si>
  <si>
    <t>g4)</t>
  </si>
  <si>
    <t xml:space="preserve">Conseción de Préstamos 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</si>
  <si>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</si>
  <si>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</si>
  <si>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</si>
  <si>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</si>
  <si>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</si>
  <si>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</si>
  <si>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</si>
  <si>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</si>
  <si>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 (H=h1+h2+h3)</t>
  </si>
  <si>
    <t>h1)</t>
  </si>
  <si>
    <t>Participaciones</t>
  </si>
  <si>
    <t>h2)</t>
  </si>
  <si>
    <t>Aportaciones</t>
  </si>
  <si>
    <t>h3)</t>
  </si>
  <si>
    <t>Convenios</t>
  </si>
  <si>
    <t xml:space="preserve">Deuda Pública </t>
  </si>
  <si>
    <t>(I=i1+i2+i3+i4+i5+i6+i7)</t>
  </si>
  <si>
    <t>i1)</t>
  </si>
  <si>
    <t>Amortizacuón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</si>
  <si>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</si>
  <si>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</si>
  <si>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</si>
  <si>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</si>
  <si>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</si>
  <si>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</si>
  <si>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</si>
  <si>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Costos por Coberturas</t>
  </si>
  <si>
    <t>i6)</t>
  </si>
  <si>
    <t>Apoyos Financieros</t>
  </si>
  <si>
    <t>i7)</t>
  </si>
  <si>
    <t>Adeudos de Ejercicios Fiscales Anteriores (ADEFAS)</t>
  </si>
  <si>
    <t>II.</t>
  </si>
  <si>
    <t>Gasto Etiquetado (II=A+B+C+D+E+F+G+H+I)</t>
  </si>
  <si>
    <t xml:space="preserve">Servicios Personales </t>
  </si>
  <si>
    <t>Seguridad Social</t>
  </si>
  <si>
    <t>Materiales y Suministros</t>
  </si>
  <si>
    <t>Materiales de Administración, Emisión de Documentos y Artículos Oficiales</t>
  </si>
  <si>
    <t>Alimentos y Utensilios</t>
  </si>
  <si>
    <t xml:space="preserve">Materias Primas y Materiales de Producción y Comercialización </t>
  </si>
  <si>
    <t xml:space="preserve">Materiales y Artículos de Construcción y de Reparación </t>
  </si>
  <si>
    <t xml:space="preserve">Vestuario, Blancos, Prendas de Protección y Artículos Deportivos </t>
  </si>
  <si>
    <t>Servicios Básicos</t>
  </si>
  <si>
    <t>Servicios Profesionales, Científicos, Técnicos y Otros Servicios</t>
  </si>
  <si>
    <t>Servicios de Instalación, Reparación, Mantenimiento y Conservación</t>
  </si>
  <si>
    <t xml:space="preserve">Servicios de Comunicación Social y Publicidad </t>
  </si>
  <si>
    <t xml:space="preserve">Servicio de Traslado y Viáticos </t>
  </si>
  <si>
    <t>Transferencias Internas y Asignaciones al Sector Público</t>
  </si>
  <si>
    <t>Transferencias al Resto del Sector Público</t>
  </si>
  <si>
    <t>Pensiones y Jubilaciones</t>
  </si>
  <si>
    <t xml:space="preserve">Transferencas a Fideicomisos, Mandatos y Otros Análogos </t>
  </si>
  <si>
    <t>Transferencias a la Seguridad Social</t>
  </si>
  <si>
    <t>Transferencias al Exterior</t>
  </si>
  <si>
    <t xml:space="preserve">Mobiliario y Equipo de Administración </t>
  </si>
  <si>
    <t>Vehículos y Equipo de Transoprte</t>
  </si>
  <si>
    <t>Equipo de defensa y seguridad</t>
  </si>
  <si>
    <t xml:space="preserve">Maquinaria y Otros Equipos y Herramientas </t>
  </si>
  <si>
    <t>Bienes Inmuebles</t>
  </si>
  <si>
    <t xml:space="preserve">Inversión Pública </t>
  </si>
  <si>
    <t>(F=f1+f2+f3)</t>
  </si>
  <si>
    <t xml:space="preserve">Obra pública en Bienes de Dominio Público </t>
  </si>
  <si>
    <t xml:space="preserve">Obra pública en Bienes Propios </t>
  </si>
  <si>
    <t>Compra de T[itulos y Valores</t>
  </si>
  <si>
    <t xml:space="preserve">Concesión de Préstamos </t>
  </si>
  <si>
    <t>Fideicomisos de Desastres Naturales (Informativo)</t>
  </si>
  <si>
    <t xml:space="preserve">Participaciones </t>
  </si>
  <si>
    <t>Deuda Pública</t>
  </si>
  <si>
    <t>Amortización de la Deuda Pública</t>
  </si>
  <si>
    <t>Costos por Cobertura</t>
  </si>
  <si>
    <t>III.</t>
  </si>
  <si>
    <t xml:space="preserve">Total de Egresos </t>
  </si>
  <si>
    <t>(III=I+II)</t>
  </si>
  <si>
    <t>Del 1o de enero al 31 de diciembre de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</si>
</sst>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.5"/>
      <color rgb="FF00000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9.5"/>
      <color rgb="FF000000"/>
      <name val="Arial"/>
      <family val="2"/>
    </font>
    <font>
      <sz val="9"/>
      <name val="Arial"/>
      <family val="2"/>
    </font>
    <font>
      <sz val="9.5"/>
      <color indexed="8"/>
      <name val="Arial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8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</cellStyleXfs>
  <cellXfs count="45">
    <xf numFmtId="0" fontId="0" fillId="0" borderId="0" xfId="0"/>
    <xf numFmtId="0" fontId="2" fillId="2" borderId="0" xfId="0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/>
    </xf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37" fontId="2" fillId="0" borderId="1" xfId="1" applyNumberFormat="1" applyFont="1" applyFill="1" applyBorder="1" applyAlignment="1" applyProtection="1">
      <alignment horizontal="center" vertical="center"/>
    </xf>
    <xf numFmtId="37" fontId="2" fillId="0" borderId="1" xfId="1" applyNumberFormat="1" applyFont="1" applyFill="1" applyBorder="1" applyAlignment="1" applyProtection="1">
      <alignment horizontal="center" wrapText="1"/>
    </xf>
    <xf numFmtId="37" fontId="2" fillId="0" borderId="1" xfId="1" applyNumberFormat="1" applyFont="1" applyFill="1" applyBorder="1" applyAlignment="1" applyProtection="1">
      <alignment horizontal="center"/>
    </xf>
    <xf numFmtId="0" fontId="5" fillId="2" borderId="2" xfId="3" applyFont="1" applyFill="1" applyBorder="1"/>
    <xf numFmtId="0" fontId="6" fillId="2" borderId="3" xfId="3" applyFont="1" applyFill="1" applyBorder="1"/>
    <xf numFmtId="0" fontId="6" fillId="2" borderId="4" xfId="3" applyFont="1" applyFill="1" applyBorder="1"/>
    <xf numFmtId="3" fontId="5" fillId="2" borderId="4" xfId="3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/>
    <xf numFmtId="0" fontId="9" fillId="0" borderId="6" xfId="0" applyFont="1" applyFill="1" applyBorder="1" applyAlignment="1"/>
    <xf numFmtId="3" fontId="2" fillId="0" borderId="6" xfId="5" applyNumberFormat="1" applyFont="1" applyFill="1" applyBorder="1" applyAlignment="1" applyProtection="1">
      <alignment horizontal="right"/>
      <protection locked="0"/>
    </xf>
    <xf numFmtId="0" fontId="11" fillId="2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/>
    <xf numFmtId="0" fontId="9" fillId="0" borderId="0" xfId="0" applyFont="1" applyFill="1" applyBorder="1" applyAlignment="1">
      <alignment horizontal="right" vertical="center"/>
    </xf>
    <xf numFmtId="3" fontId="12" fillId="0" borderId="6" xfId="5" applyNumberFormat="1" applyFont="1" applyFill="1" applyBorder="1" applyAlignment="1" applyProtection="1">
      <alignment horizontal="right"/>
      <protection locked="0"/>
    </xf>
    <xf numFmtId="3" fontId="12" fillId="0" borderId="6" xfId="5" applyNumberFormat="1" applyFont="1" applyFill="1" applyBorder="1" applyAlignment="1" applyProtection="1">
      <alignment horizontal="right"/>
    </xf>
    <xf numFmtId="0" fontId="13" fillId="2" borderId="5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6" xfId="0" applyFont="1" applyFill="1" applyBorder="1" applyAlignment="1"/>
    <xf numFmtId="3" fontId="14" fillId="0" borderId="7" xfId="0" applyNumberFormat="1" applyFont="1" applyFill="1" applyBorder="1"/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15" fillId="2" borderId="5" xfId="0" applyFont="1" applyFill="1" applyBorder="1" applyAlignment="1">
      <alignment vertical="center"/>
    </xf>
    <xf numFmtId="0" fontId="5" fillId="2" borderId="8" xfId="3" applyFont="1" applyFill="1" applyBorder="1" applyAlignment="1">
      <alignment horizontal="center" vertical="center"/>
    </xf>
    <xf numFmtId="0" fontId="12" fillId="0" borderId="9" xfId="3" applyFont="1" applyFill="1" applyBorder="1" applyAlignment="1">
      <alignment horizontal="center" vertical="center"/>
    </xf>
    <xf numFmtId="0" fontId="12" fillId="0" borderId="10" xfId="3" applyFont="1" applyFill="1" applyBorder="1" applyAlignment="1"/>
    <xf numFmtId="3" fontId="12" fillId="0" borderId="10" xfId="5" applyNumberFormat="1" applyFont="1" applyFill="1" applyBorder="1" applyAlignment="1">
      <alignment horizontal="center"/>
    </xf>
    <xf numFmtId="3" fontId="0" fillId="0" borderId="0" xfId="0" applyNumberFormat="1"/>
    <xf numFmtId="0" fontId="17" fillId="2" borderId="0" xfId="0" applyFont="1" applyFill="1"/>
    <xf numFmtId="0" fontId="18" fillId="2" borderId="0" xfId="0" applyFont="1" applyFill="1"/>
    <xf numFmtId="37" fontId="2" fillId="0" borderId="1" xfId="1" applyNumberFormat="1" applyFont="1" applyFill="1" applyBorder="1" applyAlignment="1" applyProtection="1">
      <alignment horizontal="center" vertical="center" wrapText="1"/>
    </xf>
    <xf numFmtId="37" fontId="2" fillId="0" borderId="1" xfId="1" applyNumberFormat="1" applyFont="1" applyFill="1" applyBorder="1" applyAlignment="1" applyProtection="1">
      <alignment horizontal="center" vertical="center"/>
    </xf>
    <xf numFmtId="37" fontId="2" fillId="0" borderId="1" xfId="1" applyNumberFormat="1" applyFont="1" applyFill="1" applyBorder="1" applyAlignment="1" applyProtection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/>
    </xf>
  </cellXfs>
  <cellStyles count="8">
    <cellStyle name="=C:\WINNT\SYSTEM32\COMMAND.COM" xfId="4"/>
    <cellStyle name="Millares" xfId="1" builtinId="3"/>
    <cellStyle name="Millares 2" xfId="5"/>
    <cellStyle name="Normal" xfId="0" builtinId="0"/>
    <cellStyle name="Normal 12" xfId="6"/>
    <cellStyle name="Normal 2" xfId="2"/>
    <cellStyle name="Normal 2 2" xfId="7"/>
    <cellStyle name="Normal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52919</xdr:colOff>
      <xdr:row>1</xdr:row>
      <xdr:rowOff>1</xdr:rowOff>
    </xdr:from>
    <xdr:to>
      <xdr:col>4</xdr:col>
      <xdr:colOff>1185578</xdr:colOff>
      <xdr:row>6</xdr:row>
      <xdr:rowOff>116418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6969" y="190501"/>
          <a:ext cx="1132659" cy="1068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65651"/>
  <sheetViews>
    <sheetView showGridLines="0" tabSelected="1" zoomScale="80" zoomScaleNormal="80" workbookViewId="0">
      <pane ySplit="11" topLeftCell="A96" activePane="bottomLeft" state="frozen"/>
      <selection pane="bottomLeft" activeCell="F7" sqref="F7:I7"/>
    </sheetView>
  </sheetViews>
  <sheetFormatPr baseColWidth="10" defaultColWidth="0" defaultRowHeight="15"/>
  <cols>
    <col min="1" max="1" width="1.7109375" customWidth="1"/>
    <col min="2" max="2" width="3.85546875" customWidth="1"/>
    <col min="3" max="3" width="4.140625" customWidth="1"/>
    <col min="4" max="4" width="19.140625" customWidth="1"/>
    <col min="5" max="5" width="39" customWidth="1"/>
    <col min="6" max="11" width="21" customWidth="1"/>
    <col min="12" max="12" width="11.42578125" customWidth="1"/>
    <col min="258" max="260" width="11.42578125" customWidth="1"/>
    <col min="261" max="261" width="36" customWidth="1"/>
    <col min="262" max="267" width="21" customWidth="1"/>
    <col min="268" max="268" width="11.42578125" customWidth="1"/>
    <col min="514" max="516" width="11.42578125" customWidth="1"/>
    <col min="517" max="517" width="36" customWidth="1"/>
    <col min="518" max="523" width="21" customWidth="1"/>
    <col min="524" max="524" width="11.42578125" customWidth="1"/>
    <col min="770" max="772" width="11.42578125" customWidth="1"/>
    <col min="773" max="773" width="36" customWidth="1"/>
    <col min="774" max="779" width="21" customWidth="1"/>
    <col min="780" max="780" width="11.42578125" customWidth="1"/>
    <col min="1026" max="1028" width="11.42578125" customWidth="1"/>
    <col min="1029" max="1029" width="36" customWidth="1"/>
    <col min="1030" max="1035" width="21" customWidth="1"/>
    <col min="1036" max="1036" width="11.42578125" customWidth="1"/>
    <col min="1282" max="1284" width="11.42578125" customWidth="1"/>
    <col min="1285" max="1285" width="36" customWidth="1"/>
    <col min="1286" max="1291" width="21" customWidth="1"/>
    <col min="1292" max="1292" width="11.42578125" customWidth="1"/>
    <col min="1538" max="1540" width="11.42578125" customWidth="1"/>
    <col min="1541" max="1541" width="36" customWidth="1"/>
    <col min="1542" max="1547" width="21" customWidth="1"/>
    <col min="1548" max="1548" width="11.42578125" customWidth="1"/>
    <col min="1794" max="1796" width="11.42578125" customWidth="1"/>
    <col min="1797" max="1797" width="36" customWidth="1"/>
    <col min="1798" max="1803" width="21" customWidth="1"/>
    <col min="1804" max="1804" width="11.42578125" customWidth="1"/>
    <col min="2050" max="2052" width="11.42578125" customWidth="1"/>
    <col min="2053" max="2053" width="36" customWidth="1"/>
    <col min="2054" max="2059" width="21" customWidth="1"/>
    <col min="2060" max="2060" width="11.42578125" customWidth="1"/>
    <col min="2306" max="2308" width="11.42578125" customWidth="1"/>
    <col min="2309" max="2309" width="36" customWidth="1"/>
    <col min="2310" max="2315" width="21" customWidth="1"/>
    <col min="2316" max="2316" width="11.42578125" customWidth="1"/>
    <col min="2562" max="2564" width="11.42578125" customWidth="1"/>
    <col min="2565" max="2565" width="36" customWidth="1"/>
    <col min="2566" max="2571" width="21" customWidth="1"/>
    <col min="2572" max="2572" width="11.42578125" customWidth="1"/>
    <col min="2818" max="2820" width="11.42578125" customWidth="1"/>
    <col min="2821" max="2821" width="36" customWidth="1"/>
    <col min="2822" max="2827" width="21" customWidth="1"/>
    <col min="2828" max="2828" width="11.42578125" customWidth="1"/>
    <col min="3074" max="3076" width="11.42578125" customWidth="1"/>
    <col min="3077" max="3077" width="36" customWidth="1"/>
    <col min="3078" max="3083" width="21" customWidth="1"/>
    <col min="3084" max="3084" width="11.42578125" customWidth="1"/>
    <col min="3330" max="3332" width="11.42578125" customWidth="1"/>
    <col min="3333" max="3333" width="36" customWidth="1"/>
    <col min="3334" max="3339" width="21" customWidth="1"/>
    <col min="3340" max="3340" width="11.42578125" customWidth="1"/>
    <col min="3586" max="3588" width="11.42578125" customWidth="1"/>
    <col min="3589" max="3589" width="36" customWidth="1"/>
    <col min="3590" max="3595" width="21" customWidth="1"/>
    <col min="3596" max="3596" width="11.42578125" customWidth="1"/>
    <col min="3842" max="3844" width="11.42578125" customWidth="1"/>
    <col min="3845" max="3845" width="36" customWidth="1"/>
    <col min="3846" max="3851" width="21" customWidth="1"/>
    <col min="3852" max="3852" width="11.42578125" customWidth="1"/>
    <col min="4098" max="4100" width="11.42578125" customWidth="1"/>
    <col min="4101" max="4101" width="36" customWidth="1"/>
    <col min="4102" max="4107" width="21" customWidth="1"/>
    <col min="4108" max="4108" width="11.42578125" customWidth="1"/>
    <col min="4354" max="4356" width="11.42578125" customWidth="1"/>
    <col min="4357" max="4357" width="36" customWidth="1"/>
    <col min="4358" max="4363" width="21" customWidth="1"/>
    <col min="4364" max="4364" width="11.42578125" customWidth="1"/>
    <col min="4610" max="4612" width="11.42578125" customWidth="1"/>
    <col min="4613" max="4613" width="36" customWidth="1"/>
    <col min="4614" max="4619" width="21" customWidth="1"/>
    <col min="4620" max="4620" width="11.42578125" customWidth="1"/>
    <col min="4866" max="4868" width="11.42578125" customWidth="1"/>
    <col min="4869" max="4869" width="36" customWidth="1"/>
    <col min="4870" max="4875" width="21" customWidth="1"/>
    <col min="4876" max="4876" width="11.42578125" customWidth="1"/>
    <col min="5122" max="5124" width="11.42578125" customWidth="1"/>
    <col min="5125" max="5125" width="36" customWidth="1"/>
    <col min="5126" max="5131" width="21" customWidth="1"/>
    <col min="5132" max="5132" width="11.42578125" customWidth="1"/>
    <col min="5378" max="5380" width="11.42578125" customWidth="1"/>
    <col min="5381" max="5381" width="36" customWidth="1"/>
    <col min="5382" max="5387" width="21" customWidth="1"/>
    <col min="5388" max="5388" width="11.42578125" customWidth="1"/>
    <col min="5634" max="5636" width="11.42578125" customWidth="1"/>
    <col min="5637" max="5637" width="36" customWidth="1"/>
    <col min="5638" max="5643" width="21" customWidth="1"/>
    <col min="5644" max="5644" width="11.42578125" customWidth="1"/>
    <col min="5890" max="5892" width="11.42578125" customWidth="1"/>
    <col min="5893" max="5893" width="36" customWidth="1"/>
    <col min="5894" max="5899" width="21" customWidth="1"/>
    <col min="5900" max="5900" width="11.42578125" customWidth="1"/>
    <col min="6146" max="6148" width="11.42578125" customWidth="1"/>
    <col min="6149" max="6149" width="36" customWidth="1"/>
    <col min="6150" max="6155" width="21" customWidth="1"/>
    <col min="6156" max="6156" width="11.42578125" customWidth="1"/>
    <col min="6402" max="6404" width="11.42578125" customWidth="1"/>
    <col min="6405" max="6405" width="36" customWidth="1"/>
    <col min="6406" max="6411" width="21" customWidth="1"/>
    <col min="6412" max="6412" width="11.42578125" customWidth="1"/>
    <col min="6658" max="6660" width="11.42578125" customWidth="1"/>
    <col min="6661" max="6661" width="36" customWidth="1"/>
    <col min="6662" max="6667" width="21" customWidth="1"/>
    <col min="6668" max="6668" width="11.42578125" customWidth="1"/>
    <col min="6914" max="6916" width="11.42578125" customWidth="1"/>
    <col min="6917" max="6917" width="36" customWidth="1"/>
    <col min="6918" max="6923" width="21" customWidth="1"/>
    <col min="6924" max="6924" width="11.42578125" customWidth="1"/>
    <col min="7170" max="7172" width="11.42578125" customWidth="1"/>
    <col min="7173" max="7173" width="36" customWidth="1"/>
    <col min="7174" max="7179" width="21" customWidth="1"/>
    <col min="7180" max="7180" width="11.42578125" customWidth="1"/>
    <col min="7426" max="7428" width="11.42578125" customWidth="1"/>
    <col min="7429" max="7429" width="36" customWidth="1"/>
    <col min="7430" max="7435" width="21" customWidth="1"/>
    <col min="7436" max="7436" width="11.42578125" customWidth="1"/>
    <col min="7682" max="7684" width="11.42578125" customWidth="1"/>
    <col min="7685" max="7685" width="36" customWidth="1"/>
    <col min="7686" max="7691" width="21" customWidth="1"/>
    <col min="7692" max="7692" width="11.42578125" customWidth="1"/>
    <col min="7938" max="7940" width="11.42578125" customWidth="1"/>
    <col min="7941" max="7941" width="36" customWidth="1"/>
    <col min="7942" max="7947" width="21" customWidth="1"/>
    <col min="7948" max="7948" width="11.42578125" customWidth="1"/>
    <col min="8194" max="8196" width="11.42578125" customWidth="1"/>
    <col min="8197" max="8197" width="36" customWidth="1"/>
    <col min="8198" max="8203" width="21" customWidth="1"/>
    <col min="8204" max="8204" width="11.42578125" customWidth="1"/>
    <col min="8450" max="8452" width="11.42578125" customWidth="1"/>
    <col min="8453" max="8453" width="36" customWidth="1"/>
    <col min="8454" max="8459" width="21" customWidth="1"/>
    <col min="8460" max="8460" width="11.42578125" customWidth="1"/>
    <col min="8706" max="8708" width="11.42578125" customWidth="1"/>
    <col min="8709" max="8709" width="36" customWidth="1"/>
    <col min="8710" max="8715" width="21" customWidth="1"/>
    <col min="8716" max="8716" width="11.42578125" customWidth="1"/>
    <col min="8962" max="8964" width="11.42578125" customWidth="1"/>
    <col min="8965" max="8965" width="36" customWidth="1"/>
    <col min="8966" max="8971" width="21" customWidth="1"/>
    <col min="8972" max="8972" width="11.42578125" customWidth="1"/>
    <col min="9218" max="9220" width="11.42578125" customWidth="1"/>
    <col min="9221" max="9221" width="36" customWidth="1"/>
    <col min="9222" max="9227" width="21" customWidth="1"/>
    <col min="9228" max="9228" width="11.42578125" customWidth="1"/>
    <col min="9474" max="9476" width="11.42578125" customWidth="1"/>
    <col min="9477" max="9477" width="36" customWidth="1"/>
    <col min="9478" max="9483" width="21" customWidth="1"/>
    <col min="9484" max="9484" width="11.42578125" customWidth="1"/>
    <col min="9730" max="9732" width="11.42578125" customWidth="1"/>
    <col min="9733" max="9733" width="36" customWidth="1"/>
    <col min="9734" max="9739" width="21" customWidth="1"/>
    <col min="9740" max="9740" width="11.42578125" customWidth="1"/>
    <col min="9986" max="9988" width="11.42578125" customWidth="1"/>
    <col min="9989" max="9989" width="36" customWidth="1"/>
    <col min="9990" max="9995" width="21" customWidth="1"/>
    <col min="9996" max="9996" width="11.42578125" customWidth="1"/>
    <col min="10242" max="10244" width="11.42578125" customWidth="1"/>
    <col min="10245" max="10245" width="36" customWidth="1"/>
    <col min="10246" max="10251" width="21" customWidth="1"/>
    <col min="10252" max="10252" width="11.42578125" customWidth="1"/>
    <col min="10498" max="10500" width="11.42578125" customWidth="1"/>
    <col min="10501" max="10501" width="36" customWidth="1"/>
    <col min="10502" max="10507" width="21" customWidth="1"/>
    <col min="10508" max="10508" width="11.42578125" customWidth="1"/>
    <col min="10754" max="10756" width="11.42578125" customWidth="1"/>
    <col min="10757" max="10757" width="36" customWidth="1"/>
    <col min="10758" max="10763" width="21" customWidth="1"/>
    <col min="10764" max="10764" width="11.42578125" customWidth="1"/>
    <col min="11010" max="11012" width="11.42578125" customWidth="1"/>
    <col min="11013" max="11013" width="36" customWidth="1"/>
    <col min="11014" max="11019" width="21" customWidth="1"/>
    <col min="11020" max="11020" width="11.42578125" customWidth="1"/>
    <col min="11266" max="11268" width="11.42578125" customWidth="1"/>
    <col min="11269" max="11269" width="36" customWidth="1"/>
    <col min="11270" max="11275" width="21" customWidth="1"/>
    <col min="11276" max="11276" width="11.42578125" customWidth="1"/>
    <col min="11522" max="11524" width="11.42578125" customWidth="1"/>
    <col min="11525" max="11525" width="36" customWidth="1"/>
    <col min="11526" max="11531" width="21" customWidth="1"/>
    <col min="11532" max="11532" width="11.42578125" customWidth="1"/>
    <col min="11778" max="11780" width="11.42578125" customWidth="1"/>
    <col min="11781" max="11781" width="36" customWidth="1"/>
    <col min="11782" max="11787" width="21" customWidth="1"/>
    <col min="11788" max="11788" width="11.42578125" customWidth="1"/>
    <col min="12034" max="12036" width="11.42578125" customWidth="1"/>
    <col min="12037" max="12037" width="36" customWidth="1"/>
    <col min="12038" max="12043" width="21" customWidth="1"/>
    <col min="12044" max="12044" width="11.42578125" customWidth="1"/>
    <col min="12290" max="12292" width="11.42578125" customWidth="1"/>
    <col min="12293" max="12293" width="36" customWidth="1"/>
    <col min="12294" max="12299" width="21" customWidth="1"/>
    <col min="12300" max="12300" width="11.42578125" customWidth="1"/>
    <col min="12546" max="12548" width="11.42578125" customWidth="1"/>
    <col min="12549" max="12549" width="36" customWidth="1"/>
    <col min="12550" max="12555" width="21" customWidth="1"/>
    <col min="12556" max="12556" width="11.42578125" customWidth="1"/>
    <col min="12802" max="12804" width="11.42578125" customWidth="1"/>
    <col min="12805" max="12805" width="36" customWidth="1"/>
    <col min="12806" max="12811" width="21" customWidth="1"/>
    <col min="12812" max="12812" width="11.42578125" customWidth="1"/>
    <col min="13058" max="13060" width="11.42578125" customWidth="1"/>
    <col min="13061" max="13061" width="36" customWidth="1"/>
    <col min="13062" max="13067" width="21" customWidth="1"/>
    <col min="13068" max="13068" width="11.42578125" customWidth="1"/>
    <col min="13314" max="13316" width="11.42578125" customWidth="1"/>
    <col min="13317" max="13317" width="36" customWidth="1"/>
    <col min="13318" max="13323" width="21" customWidth="1"/>
    <col min="13324" max="13324" width="11.42578125" customWidth="1"/>
    <col min="13570" max="13572" width="11.42578125" customWidth="1"/>
    <col min="13573" max="13573" width="36" customWidth="1"/>
    <col min="13574" max="13579" width="21" customWidth="1"/>
    <col min="13580" max="13580" width="11.42578125" customWidth="1"/>
    <col min="13826" max="13828" width="11.42578125" customWidth="1"/>
    <col min="13829" max="13829" width="36" customWidth="1"/>
    <col min="13830" max="13835" width="21" customWidth="1"/>
    <col min="13836" max="13836" width="11.42578125" customWidth="1"/>
    <col min="14082" max="14084" width="11.42578125" customWidth="1"/>
    <col min="14085" max="14085" width="36" customWidth="1"/>
    <col min="14086" max="14091" width="21" customWidth="1"/>
    <col min="14092" max="14092" width="11.42578125" customWidth="1"/>
    <col min="14338" max="14340" width="11.42578125" customWidth="1"/>
    <col min="14341" max="14341" width="36" customWidth="1"/>
    <col min="14342" max="14347" width="21" customWidth="1"/>
    <col min="14348" max="14348" width="11.42578125" customWidth="1"/>
    <col min="14594" max="14596" width="11.42578125" customWidth="1"/>
    <col min="14597" max="14597" width="36" customWidth="1"/>
    <col min="14598" max="14603" width="21" customWidth="1"/>
    <col min="14604" max="14604" width="11.42578125" customWidth="1"/>
    <col min="14850" max="14852" width="11.42578125" customWidth="1"/>
    <col min="14853" max="14853" width="36" customWidth="1"/>
    <col min="14854" max="14859" width="21" customWidth="1"/>
    <col min="14860" max="14860" width="11.42578125" customWidth="1"/>
    <col min="15106" max="15108" width="11.42578125" customWidth="1"/>
    <col min="15109" max="15109" width="36" customWidth="1"/>
    <col min="15110" max="15115" width="21" customWidth="1"/>
    <col min="15116" max="15116" width="11.42578125" customWidth="1"/>
    <col min="15362" max="15364" width="11.42578125" customWidth="1"/>
    <col min="15365" max="15365" width="36" customWidth="1"/>
    <col min="15366" max="15371" width="21" customWidth="1"/>
    <col min="15372" max="15372" width="11.42578125" customWidth="1"/>
    <col min="15618" max="15620" width="11.42578125" customWidth="1"/>
    <col min="15621" max="15621" width="36" customWidth="1"/>
    <col min="15622" max="15627" width="21" customWidth="1"/>
    <col min="15628" max="15628" width="11.42578125" customWidth="1"/>
    <col min="15874" max="15876" width="11.42578125" customWidth="1"/>
    <col min="15877" max="15877" width="36" customWidth="1"/>
    <col min="15878" max="15883" width="21" customWidth="1"/>
    <col min="15884" max="15884" width="11.42578125" customWidth="1"/>
    <col min="16130" max="16132" width="11.42578125" customWidth="1"/>
    <col min="16133" max="16133" width="36" customWidth="1"/>
    <col min="16134" max="16139" width="21" customWidth="1"/>
    <col min="16140" max="16140" width="11.42578125" customWidth="1"/>
  </cols>
  <sheetData>
    <row r="2" spans="2:13">
      <c r="D2" s="1"/>
      <c r="E2" s="2"/>
      <c r="F2" s="43" t="s">
        <v>0</v>
      </c>
      <c r="G2" s="43"/>
      <c r="H2" s="43"/>
      <c r="I2" s="43"/>
      <c r="J2" s="2"/>
    </row>
    <row r="3" spans="2:13">
      <c r="F3" s="44" t="s">
        <v>1</v>
      </c>
      <c r="G3" s="44"/>
      <c r="H3" s="44"/>
      <c r="I3" s="44"/>
      <c r="J3" s="3"/>
    </row>
    <row r="4" spans="2:13">
      <c r="F4" s="44" t="s">
        <v>2</v>
      </c>
      <c r="G4" s="44"/>
      <c r="H4" s="44"/>
      <c r="I4" s="44"/>
      <c r="J4" s="3"/>
    </row>
    <row r="5" spans="2:13">
      <c r="F5" s="44" t="s">
        <v>212</v>
      </c>
      <c r="G5" s="44"/>
      <c r="H5" s="44"/>
      <c r="I5" s="44"/>
      <c r="J5" s="3"/>
    </row>
    <row r="6" spans="2:13">
      <c r="F6" s="44" t="s">
        <v>3</v>
      </c>
      <c r="G6" s="44"/>
      <c r="H6" s="44"/>
      <c r="I6" s="44"/>
      <c r="J6" s="3"/>
    </row>
    <row r="7" spans="2:13">
      <c r="F7" s="44"/>
      <c r="G7" s="44"/>
      <c r="H7" s="44"/>
      <c r="I7" s="44"/>
      <c r="J7" s="3"/>
    </row>
    <row r="8" spans="2:13"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</row>
    <row r="9" spans="2:13">
      <c r="B9" s="39" t="s">
        <v>4</v>
      </c>
      <c r="C9" s="39"/>
      <c r="D9" s="40"/>
      <c r="E9" s="40"/>
      <c r="F9" s="41" t="s">
        <v>5</v>
      </c>
      <c r="G9" s="41"/>
      <c r="H9" s="41"/>
      <c r="I9" s="41"/>
      <c r="J9" s="41"/>
      <c r="K9" s="39" t="s">
        <v>6</v>
      </c>
    </row>
    <row r="10" spans="2:13" ht="24.75">
      <c r="B10" s="40"/>
      <c r="C10" s="40"/>
      <c r="D10" s="40"/>
      <c r="E10" s="40"/>
      <c r="F10" s="6" t="s">
        <v>7</v>
      </c>
      <c r="G10" s="7" t="s">
        <v>8</v>
      </c>
      <c r="H10" s="6" t="s">
        <v>9</v>
      </c>
      <c r="I10" s="6" t="s">
        <v>10</v>
      </c>
      <c r="J10" s="6" t="s">
        <v>11</v>
      </c>
      <c r="K10" s="39"/>
    </row>
    <row r="11" spans="2:13" hidden="1">
      <c r="B11" s="40"/>
      <c r="C11" s="40"/>
      <c r="D11" s="40"/>
      <c r="E11" s="40"/>
      <c r="F11" s="8" t="s">
        <v>12</v>
      </c>
      <c r="G11" s="8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r="12" spans="2:13">
      <c r="B12" s="9"/>
      <c r="C12" s="10"/>
      <c r="D12" s="10"/>
      <c r="E12" s="11"/>
      <c r="F12" s="12"/>
      <c r="G12" s="12"/>
      <c r="H12" s="12"/>
      <c r="I12" s="12"/>
      <c r="J12" s="12"/>
      <c r="K12" s="12"/>
    </row>
    <row r="13" spans="2:13" ht="15" customHeight="1">
      <c r="B13" s="13"/>
      <c r="C13" s="14" t="s">
        <v>18</v>
      </c>
      <c r="D13" s="15" t="s">
        <v>19</v>
      </c>
      <c r="E13" s="16" t="s">
        <v>20</v>
      </c>
      <c r="F13" s="17">
        <f>+F14+F22+F32+F42+F53+F64+F68+F78+F82</f>
        <v>63439236000.000008</v>
      </c>
      <c r="G13" s="17">
        <f>+G14+G22+G32+G42+G53+G64+G68+G78+G82</f>
        <v>2396301766.3900013</v>
      </c>
      <c r="H13" s="17">
        <f>+H14+H22+H32+H42+H53+H64+H68+H78+H82</f>
        <v>65835537766.390007</v>
      </c>
      <c r="I13" s="17">
        <f>+I14+I22+I32+I42+I53+I64+I68+I78+I82</f>
        <v>63737532524.969971</v>
      </c>
      <c r="J13" s="17">
        <f>+J14+J22+J32+J42+J53+J64+J68+J78+J82</f>
        <v>63039299612.85997</v>
      </c>
      <c r="K13" s="17">
        <f>+H13-I13</f>
        <v>2098005241.4200363</v>
      </c>
    </row>
    <row r="14" spans="2:13" ht="15" customHeight="1">
      <c r="B14" s="18"/>
      <c r="C14" s="19" t="s">
        <v>21</v>
      </c>
      <c r="D14" s="20" t="s">
        <v>22</v>
      </c>
      <c r="E14" s="16" t="s">
        <v>23</v>
      </c>
      <c r="F14" s="17">
        <f>+F15+F16+F17+F18+F19+F20+F21</f>
        <v>16674441715.250004</v>
      </c>
      <c r="G14" s="17">
        <f>+G15+G16+G17+G18+G19+G20+G21</f>
        <v>-261514052.63000014</v>
      </c>
      <c r="H14" s="17">
        <f>SUM(F14:G14)</f>
        <v>16412927662.620003</v>
      </c>
      <c r="I14" s="17">
        <f>+I15+I16+I17+I18+I19+I20+I21</f>
        <v>15612855389.959988</v>
      </c>
      <c r="J14" s="17">
        <f>+J15+J16+J17+J18+J19+J20+J21</f>
        <v>15410756520.959991</v>
      </c>
      <c r="K14" s="17">
        <f>+H14-I14</f>
        <v>800072272.66001511</v>
      </c>
    </row>
    <row r="15" spans="2:13" ht="15" customHeight="1">
      <c r="B15" s="18"/>
      <c r="C15" s="21" t="s">
        <v>24</v>
      </c>
      <c r="D15" s="20" t="s">
        <v>25</v>
      </c>
      <c r="E15" s="16"/>
      <c r="F15" s="22">
        <v>8160607884.29</v>
      </c>
      <c r="G15" s="22">
        <v>27274556.889999919</v>
      </c>
      <c r="H15" s="22">
        <f>SUM(F15:G15)</f>
        <v>8187882441.1800003</v>
      </c>
      <c r="I15" s="22">
        <v>8004392089.3499956</v>
      </c>
      <c r="J15" s="22">
        <v>7919226171.8899975</v>
      </c>
      <c r="K15" s="22">
        <f t="shared" ref="K15:K78" si="0">+H15-I15</f>
        <v>183490351.83000469</v>
      </c>
    </row>
    <row r="16" spans="2:13" ht="15" customHeight="1">
      <c r="B16" s="18"/>
      <c r="C16" s="21" t="s">
        <v>26</v>
      </c>
      <c r="D16" s="20" t="s">
        <v>27</v>
      </c>
      <c r="E16" s="16"/>
      <c r="F16" s="22">
        <v>103404589.90000001</v>
      </c>
      <c r="G16" s="22">
        <v>58871171.670000002</v>
      </c>
      <c r="H16" s="22">
        <f t="shared" ref="H16:H79" si="1">SUM(F16:G16)</f>
        <v>162275761.56999999</v>
      </c>
      <c r="I16" s="22">
        <v>146755988.91000006</v>
      </c>
      <c r="J16" s="22">
        <v>145278674.71000004</v>
      </c>
      <c r="K16" s="22">
        <f t="shared" si="0"/>
        <v>15519772.659999937</v>
      </c>
    </row>
    <row r="17" spans="2:11" ht="15" customHeight="1">
      <c r="B17" s="18"/>
      <c r="C17" s="21" t="s">
        <v>28</v>
      </c>
      <c r="D17" s="20" t="s">
        <v>29</v>
      </c>
      <c r="E17" s="16"/>
      <c r="F17" s="22">
        <v>2806840592.6399994</v>
      </c>
      <c r="G17" s="22">
        <v>54770807.169999912</v>
      </c>
      <c r="H17" s="23">
        <f t="shared" si="1"/>
        <v>2861611399.8099995</v>
      </c>
      <c r="I17" s="22">
        <v>2796574806.2399912</v>
      </c>
      <c r="J17" s="22">
        <v>2761020052.5299969</v>
      </c>
      <c r="K17" s="23">
        <f t="shared" si="0"/>
        <v>65036593.570008278</v>
      </c>
    </row>
    <row r="18" spans="2:11">
      <c r="B18" s="24"/>
      <c r="C18" s="25" t="s">
        <v>30</v>
      </c>
      <c r="D18" s="26" t="s">
        <v>31</v>
      </c>
      <c r="E18" s="16"/>
      <c r="F18" s="22">
        <v>1152469778.5500004</v>
      </c>
      <c r="G18" s="22">
        <v>11520640.779999988</v>
      </c>
      <c r="H18" s="22">
        <f t="shared" si="1"/>
        <v>1163990419.3300004</v>
      </c>
      <c r="I18" s="22">
        <v>1065449356.9000024</v>
      </c>
      <c r="J18" s="22">
        <v>1000185935.4299992</v>
      </c>
      <c r="K18" s="22">
        <f t="shared" si="0"/>
        <v>98541062.42999804</v>
      </c>
    </row>
    <row r="19" spans="2:11">
      <c r="B19" s="24"/>
      <c r="C19" s="25" t="s">
        <v>32</v>
      </c>
      <c r="D19" s="26" t="s">
        <v>33</v>
      </c>
      <c r="E19" s="16"/>
      <c r="F19" s="22">
        <v>2445566417.280004</v>
      </c>
      <c r="G19" s="22">
        <v>25780001.030000027</v>
      </c>
      <c r="H19" s="22">
        <f t="shared" si="1"/>
        <v>2471346418.3100042</v>
      </c>
      <c r="I19" s="22">
        <v>2304858013.099998</v>
      </c>
      <c r="J19" s="22">
        <v>2289895086.4099998</v>
      </c>
      <c r="K19" s="22">
        <f t="shared" si="0"/>
        <v>166488405.21000624</v>
      </c>
    </row>
    <row r="20" spans="2:11" ht="15" customHeight="1">
      <c r="B20" s="18"/>
      <c r="C20" s="21" t="s">
        <v>34</v>
      </c>
      <c r="D20" s="20" t="s">
        <v>35</v>
      </c>
      <c r="E20" s="16"/>
      <c r="F20" s="22">
        <v>491729838.01999998</v>
      </c>
      <c r="G20" s="22">
        <v>-381700152.75999999</v>
      </c>
      <c r="H20" s="23">
        <f t="shared" si="1"/>
        <v>110029685.25999999</v>
      </c>
      <c r="I20" s="22">
        <v>0</v>
      </c>
      <c r="J20" s="22">
        <v>0</v>
      </c>
      <c r="K20" s="23">
        <f t="shared" si="0"/>
        <v>110029685.25999999</v>
      </c>
    </row>
    <row r="21" spans="2:11">
      <c r="B21" s="24"/>
      <c r="C21" s="25" t="s">
        <v>36</v>
      </c>
      <c r="D21" s="26" t="s">
        <v>37</v>
      </c>
      <c r="E21" s="16"/>
      <c r="F21" s="22">
        <v>1513822614.5699999</v>
      </c>
      <c r="G21" s="22">
        <v>-58031077.410000026</v>
      </c>
      <c r="H21" s="22">
        <f t="shared" si="1"/>
        <v>1455791537.1599998</v>
      </c>
      <c r="I21" s="22">
        <v>1294825135.4600003</v>
      </c>
      <c r="J21" s="22">
        <v>1295150599.99</v>
      </c>
      <c r="K21" s="22">
        <f t="shared" si="0"/>
        <v>160966401.69999957</v>
      </c>
    </row>
    <row r="22" spans="2:11">
      <c r="B22" s="24"/>
      <c r="C22" s="19" t="s">
        <v>38</v>
      </c>
      <c r="D22" s="20" t="s">
        <v>39</v>
      </c>
      <c r="E22" s="16" t="s">
        <v>40</v>
      </c>
      <c r="F22" s="17">
        <f>+F23+F24+F25+F26+F27+F28+F29+F30+F31</f>
        <v>958796444.88999951</v>
      </c>
      <c r="G22" s="17">
        <f>+G23+G24+G25+G26+G27+G28+G29+G30+G31</f>
        <v>71954877.730000019</v>
      </c>
      <c r="H22" s="17">
        <f t="shared" si="1"/>
        <v>1030751322.6199995</v>
      </c>
      <c r="I22" s="17">
        <f>+I23+I24+I25+I26+I27+I28+I29+I30+I31</f>
        <v>985562716.98999953</v>
      </c>
      <c r="J22" s="17">
        <f>+J23+J24+J25+J26+J27+J28+J29+J30+J31</f>
        <v>947751644.88999975</v>
      </c>
      <c r="K22" s="17">
        <f t="shared" si="0"/>
        <v>45188605.629999995</v>
      </c>
    </row>
    <row r="23" spans="2:11" ht="15" customHeight="1">
      <c r="B23" s="18"/>
      <c r="C23" s="21" t="s">
        <v>41</v>
      </c>
      <c r="D23" s="26" t="s">
        <v>42</v>
      </c>
      <c r="E23" s="16"/>
      <c r="F23" s="22">
        <v>208661493.32999963</v>
      </c>
      <c r="G23" s="22">
        <v>1814561.5000000116</v>
      </c>
      <c r="H23" s="22">
        <f t="shared" si="1"/>
        <v>210476054.82999963</v>
      </c>
      <c r="I23" s="22">
        <v>198934716.10999995</v>
      </c>
      <c r="J23" s="22">
        <v>193856954.52999997</v>
      </c>
      <c r="K23" s="22">
        <f t="shared" si="0"/>
        <v>11541338.719999671</v>
      </c>
    </row>
    <row r="24" spans="2:11" ht="15" customHeight="1">
      <c r="B24" s="18"/>
      <c r="C24" s="21" t="s">
        <v>43</v>
      </c>
      <c r="D24" s="26" t="s">
        <v>44</v>
      </c>
      <c r="E24" s="16"/>
      <c r="F24" s="22">
        <v>309522952.34999996</v>
      </c>
      <c r="G24" s="22">
        <v>42143612.570000008</v>
      </c>
      <c r="H24" s="22">
        <f t="shared" si="1"/>
        <v>351666564.91999996</v>
      </c>
      <c r="I24" s="22">
        <v>348625334.80999994</v>
      </c>
      <c r="J24" s="22">
        <v>333432927.81999993</v>
      </c>
      <c r="K24" s="22">
        <f t="shared" si="0"/>
        <v>3041230.1100000143</v>
      </c>
    </row>
    <row r="25" spans="2:11" ht="15" customHeight="1">
      <c r="B25" s="18"/>
      <c r="C25" s="21" t="s">
        <v>45</v>
      </c>
      <c r="D25" s="26" t="s">
        <v>46</v>
      </c>
      <c r="E25" s="16"/>
      <c r="F25" s="22">
        <v>1576274.83</v>
      </c>
      <c r="G25" s="22">
        <v>-242923.44999999998</v>
      </c>
      <c r="H25" s="22">
        <f t="shared" si="1"/>
        <v>1333351.3800000001</v>
      </c>
      <c r="I25" s="22">
        <v>1327380.4300000002</v>
      </c>
      <c r="J25" s="22">
        <v>1327380.4300000002</v>
      </c>
      <c r="K25" s="22">
        <f t="shared" si="0"/>
        <v>5970.9499999999534</v>
      </c>
    </row>
    <row r="26" spans="2:11" ht="15" customHeight="1">
      <c r="B26" s="18"/>
      <c r="C26" s="21" t="s">
        <v>47</v>
      </c>
      <c r="D26" s="26" t="s">
        <v>48</v>
      </c>
      <c r="E26" s="16"/>
      <c r="F26" s="22">
        <v>33029765.559999999</v>
      </c>
      <c r="G26" s="22">
        <v>-5271933.1100000013</v>
      </c>
      <c r="H26" s="22">
        <f t="shared" si="1"/>
        <v>27757832.449999996</v>
      </c>
      <c r="I26" s="22">
        <v>21560240.330000006</v>
      </c>
      <c r="J26" s="22">
        <v>21258422.660000004</v>
      </c>
      <c r="K26" s="22">
        <f t="shared" si="0"/>
        <v>6197592.1199999899</v>
      </c>
    </row>
    <row r="27" spans="2:11" ht="15" customHeight="1">
      <c r="B27" s="18"/>
      <c r="C27" s="21" t="s">
        <v>49</v>
      </c>
      <c r="D27" s="26" t="s">
        <v>50</v>
      </c>
      <c r="E27" s="16"/>
      <c r="F27" s="22">
        <v>22440223.18</v>
      </c>
      <c r="G27" s="22">
        <v>10563788.790000005</v>
      </c>
      <c r="H27" s="22">
        <f t="shared" si="1"/>
        <v>33004011.970000006</v>
      </c>
      <c r="I27" s="22">
        <v>29591000.759999998</v>
      </c>
      <c r="J27" s="22">
        <v>28964096.569999997</v>
      </c>
      <c r="K27" s="22">
        <f t="shared" si="0"/>
        <v>3413011.2100000083</v>
      </c>
    </row>
    <row r="28" spans="2:11" ht="15" customHeight="1">
      <c r="B28" s="18"/>
      <c r="C28" s="21" t="s">
        <v>51</v>
      </c>
      <c r="D28" s="26" t="s">
        <v>52</v>
      </c>
      <c r="E28" s="16"/>
      <c r="F28" s="22">
        <v>322790913.39999992</v>
      </c>
      <c r="G28" s="22">
        <v>29262103.629999999</v>
      </c>
      <c r="H28" s="22">
        <f t="shared" si="1"/>
        <v>352053017.02999991</v>
      </c>
      <c r="I28" s="22">
        <v>339684300.44999987</v>
      </c>
      <c r="J28" s="22">
        <v>325023338.36999995</v>
      </c>
      <c r="K28" s="22">
        <f t="shared" si="0"/>
        <v>12368716.580000043</v>
      </c>
    </row>
    <row r="29" spans="2:11" ht="15" customHeight="1">
      <c r="B29" s="18"/>
      <c r="C29" s="21" t="s">
        <v>53</v>
      </c>
      <c r="D29" s="26" t="s">
        <v>54</v>
      </c>
      <c r="E29" s="16"/>
      <c r="F29" s="22">
        <v>30181324.95999999</v>
      </c>
      <c r="G29" s="22">
        <v>-6205923.6500000004</v>
      </c>
      <c r="H29" s="22">
        <f t="shared" si="1"/>
        <v>23975401.309999987</v>
      </c>
      <c r="I29" s="22">
        <v>18520608.920000006</v>
      </c>
      <c r="J29" s="22">
        <v>17002392.800000004</v>
      </c>
      <c r="K29" s="22">
        <f t="shared" si="0"/>
        <v>5454792.389999982</v>
      </c>
    </row>
    <row r="30" spans="2:11" ht="15" customHeight="1">
      <c r="B30" s="18"/>
      <c r="C30" s="21" t="s">
        <v>55</v>
      </c>
      <c r="D30" s="26" t="s">
        <v>56</v>
      </c>
      <c r="E30" s="16"/>
      <c r="F30" s="22">
        <v>2560519.8200000008</v>
      </c>
      <c r="G30" s="22">
        <v>-1599194.87</v>
      </c>
      <c r="H30" s="22">
        <f t="shared" si="1"/>
        <v>961324.95000000065</v>
      </c>
      <c r="I30" s="22">
        <v>512352.39999999991</v>
      </c>
      <c r="J30" s="22">
        <v>512352.39999999991</v>
      </c>
      <c r="K30" s="22">
        <f t="shared" si="0"/>
        <v>448972.55000000075</v>
      </c>
    </row>
    <row r="31" spans="2:11" ht="15" customHeight="1">
      <c r="B31" s="18"/>
      <c r="C31" s="21" t="s">
        <v>57</v>
      </c>
      <c r="D31" s="26" t="s">
        <v>58</v>
      </c>
      <c r="E31" s="16"/>
      <c r="F31" s="22">
        <v>28032977.46000002</v>
      </c>
      <c r="G31" s="22">
        <v>1490786.3200000003</v>
      </c>
      <c r="H31" s="22">
        <f t="shared" si="1"/>
        <v>29523763.78000002</v>
      </c>
      <c r="I31" s="22">
        <v>26806782.780000001</v>
      </c>
      <c r="J31" s="22">
        <v>26373779.309999991</v>
      </c>
      <c r="K31" s="22">
        <f t="shared" si="0"/>
        <v>2716981.0000000186</v>
      </c>
    </row>
    <row r="32" spans="2:11" ht="15" customHeight="1">
      <c r="B32" s="18"/>
      <c r="C32" s="19" t="s">
        <v>59</v>
      </c>
      <c r="D32" s="20" t="s">
        <v>60</v>
      </c>
      <c r="E32" s="16" t="s">
        <v>61</v>
      </c>
      <c r="F32" s="17">
        <f>+F33+F34+F35+F36+F37+F38+F39+F40+F41</f>
        <v>2621592150.5899992</v>
      </c>
      <c r="G32" s="17">
        <f>+G33+G34+G35+G36+G37+G38+G39+G40+G41</f>
        <v>189777048.35999978</v>
      </c>
      <c r="H32" s="17">
        <f t="shared" si="1"/>
        <v>2811369198.9499989</v>
      </c>
      <c r="I32" s="17">
        <f>+I33+I34+I35+I36+I37+I38+I39+I40+I41</f>
        <v>2520005805.8700008</v>
      </c>
      <c r="J32" s="17">
        <f>+J33+J34+J35+J36+J37+J38+J39+J40+J41</f>
        <v>2424855363.210001</v>
      </c>
      <c r="K32" s="17">
        <f t="shared" si="0"/>
        <v>291363393.07999802</v>
      </c>
    </row>
    <row r="33" spans="2:11" ht="15" customHeight="1">
      <c r="B33" s="18"/>
      <c r="C33" s="21" t="s">
        <v>62</v>
      </c>
      <c r="D33" s="26" t="s">
        <v>63</v>
      </c>
      <c r="E33" s="16"/>
      <c r="F33" s="22">
        <v>322764701.35999995</v>
      </c>
      <c r="G33" s="22">
        <v>-50029791.889999993</v>
      </c>
      <c r="H33" s="22">
        <f t="shared" si="1"/>
        <v>272734909.46999997</v>
      </c>
      <c r="I33" s="22">
        <v>248846221.01000008</v>
      </c>
      <c r="J33" s="22">
        <v>248348544.99000007</v>
      </c>
      <c r="K33" s="22">
        <f t="shared" si="0"/>
        <v>23888688.459999889</v>
      </c>
    </row>
    <row r="34" spans="2:11" ht="15" customHeight="1">
      <c r="B34" s="18"/>
      <c r="C34" s="21" t="s">
        <v>64</v>
      </c>
      <c r="D34" s="20" t="s">
        <v>65</v>
      </c>
      <c r="E34" s="16"/>
      <c r="F34" s="22">
        <v>139642421.33000004</v>
      </c>
      <c r="G34" s="22">
        <v>53150311.469999969</v>
      </c>
      <c r="H34" s="22">
        <f t="shared" si="1"/>
        <v>192792732.80000001</v>
      </c>
      <c r="I34" s="22">
        <v>177412340.26000014</v>
      </c>
      <c r="J34" s="22">
        <v>173518129.63000011</v>
      </c>
      <c r="K34" s="22">
        <f t="shared" si="0"/>
        <v>15380392.539999872</v>
      </c>
    </row>
    <row r="35" spans="2:11" ht="15" customHeight="1">
      <c r="B35" s="18"/>
      <c r="C35" s="21" t="s">
        <v>66</v>
      </c>
      <c r="D35" s="26" t="s">
        <v>67</v>
      </c>
      <c r="E35" s="16"/>
      <c r="F35" s="22">
        <v>306996642.77999961</v>
      </c>
      <c r="G35" s="22">
        <v>-35218626.400000043</v>
      </c>
      <c r="H35" s="22">
        <f t="shared" si="1"/>
        <v>271778016.37999958</v>
      </c>
      <c r="I35" s="22">
        <v>247803588.36999992</v>
      </c>
      <c r="J35" s="22">
        <v>235623001.17999998</v>
      </c>
      <c r="K35" s="22">
        <f t="shared" si="0"/>
        <v>23974428.009999663</v>
      </c>
    </row>
    <row r="36" spans="2:11" ht="15" customHeight="1">
      <c r="B36" s="18"/>
      <c r="C36" s="21" t="s">
        <v>68</v>
      </c>
      <c r="D36" s="20" t="s">
        <v>69</v>
      </c>
      <c r="E36" s="16"/>
      <c r="F36" s="22">
        <v>250737829.65000001</v>
      </c>
      <c r="G36" s="22">
        <v>-3396310.2200000007</v>
      </c>
      <c r="H36" s="22">
        <f t="shared" si="1"/>
        <v>247341519.43000001</v>
      </c>
      <c r="I36" s="22">
        <v>225091474.26999998</v>
      </c>
      <c r="J36" s="22">
        <v>224988234.26999998</v>
      </c>
      <c r="K36" s="22">
        <f t="shared" si="0"/>
        <v>22250045.160000026</v>
      </c>
    </row>
    <row r="37" spans="2:11" ht="15" customHeight="1">
      <c r="B37" s="18"/>
      <c r="C37" s="21" t="s">
        <v>70</v>
      </c>
      <c r="D37" s="26" t="s">
        <v>71</v>
      </c>
      <c r="E37" s="16"/>
      <c r="F37" s="22">
        <v>499964144.05999994</v>
      </c>
      <c r="G37" s="22">
        <v>-13085944.710000016</v>
      </c>
      <c r="H37" s="22">
        <f t="shared" si="1"/>
        <v>486878199.3499999</v>
      </c>
      <c r="I37" s="22">
        <v>430237184.10000008</v>
      </c>
      <c r="J37" s="22">
        <v>365793390.88000017</v>
      </c>
      <c r="K37" s="22">
        <f t="shared" si="0"/>
        <v>56641015.249999821</v>
      </c>
    </row>
    <row r="38" spans="2:11" ht="15" customHeight="1">
      <c r="B38" s="18"/>
      <c r="C38" s="21" t="s">
        <v>72</v>
      </c>
      <c r="D38" s="20" t="s">
        <v>73</v>
      </c>
      <c r="E38" s="16"/>
      <c r="F38" s="22">
        <v>266158611.00000021</v>
      </c>
      <c r="G38" s="22">
        <v>-3520931.6900000018</v>
      </c>
      <c r="H38" s="22">
        <f t="shared" si="1"/>
        <v>262637679.31000021</v>
      </c>
      <c r="I38" s="22">
        <v>242748040.34000003</v>
      </c>
      <c r="J38" s="22">
        <v>242551158.34000003</v>
      </c>
      <c r="K38" s="22">
        <f t="shared" si="0"/>
        <v>19889638.970000178</v>
      </c>
    </row>
    <row r="39" spans="2:11" ht="15" customHeight="1">
      <c r="B39" s="18"/>
      <c r="C39" s="21" t="s">
        <v>74</v>
      </c>
      <c r="D39" s="26" t="s">
        <v>75</v>
      </c>
      <c r="E39" s="16"/>
      <c r="F39" s="22">
        <v>112365865.84999996</v>
      </c>
      <c r="G39" s="22">
        <v>-16523161.879999993</v>
      </c>
      <c r="H39" s="22">
        <f t="shared" si="1"/>
        <v>95842703.969999969</v>
      </c>
      <c r="I39" s="22">
        <v>92545124.669999957</v>
      </c>
      <c r="J39" s="22">
        <v>92551010.169999957</v>
      </c>
      <c r="K39" s="22">
        <f t="shared" si="0"/>
        <v>3297579.3000000119</v>
      </c>
    </row>
    <row r="40" spans="2:11" ht="15" customHeight="1">
      <c r="B40" s="18"/>
      <c r="C40" s="21" t="s">
        <v>76</v>
      </c>
      <c r="D40" s="20" t="s">
        <v>77</v>
      </c>
      <c r="E40" s="16"/>
      <c r="F40" s="22">
        <v>87633838.730000004</v>
      </c>
      <c r="G40" s="22">
        <v>-11517121.08</v>
      </c>
      <c r="H40" s="22">
        <f t="shared" si="1"/>
        <v>76116717.650000006</v>
      </c>
      <c r="I40" s="22">
        <v>73291062.809999958</v>
      </c>
      <c r="J40" s="22">
        <v>71847447.289999962</v>
      </c>
      <c r="K40" s="22">
        <f t="shared" si="0"/>
        <v>2825654.8400000483</v>
      </c>
    </row>
    <row r="41" spans="2:11" ht="15" customHeight="1">
      <c r="B41" s="18"/>
      <c r="C41" s="21" t="s">
        <v>78</v>
      </c>
      <c r="D41" s="26" t="s">
        <v>79</v>
      </c>
      <c r="E41" s="16"/>
      <c r="F41" s="22">
        <v>635328095.8299998</v>
      </c>
      <c r="G41" s="22">
        <v>269918624.75999987</v>
      </c>
      <c r="H41" s="22">
        <f t="shared" si="1"/>
        <v>905246720.58999968</v>
      </c>
      <c r="I41" s="22">
        <v>782030770.04000068</v>
      </c>
      <c r="J41" s="22">
        <v>769634446.46000075</v>
      </c>
      <c r="K41" s="22">
        <f t="shared" si="0"/>
        <v>123215950.549999</v>
      </c>
    </row>
    <row r="42" spans="2:11" ht="15" customHeight="1">
      <c r="B42" s="18"/>
      <c r="C42" s="19" t="s">
        <v>80</v>
      </c>
      <c r="D42" s="20" t="s">
        <v>81</v>
      </c>
      <c r="E42" s="16"/>
      <c r="F42" s="17">
        <f>+F44+F45+F46+F47+F48+F49+F50+F51+F52</f>
        <v>22788460576.289997</v>
      </c>
      <c r="G42" s="17">
        <f>+G44+G45+G46+G47+G48+G49+G50+G51+G52</f>
        <v>2572921273.3800011</v>
      </c>
      <c r="H42" s="17">
        <f>SUM(F42:G42)</f>
        <v>25361381849.669998</v>
      </c>
      <c r="I42" s="17">
        <f>+I44+I45+I46+I47+I48+I49+I50+I51+I52</f>
        <v>24899551959.629982</v>
      </c>
      <c r="J42" s="17">
        <f>+J44+J45+J46+J47+J48+J49+J50+J51+J52</f>
        <v>24820895132.789986</v>
      </c>
      <c r="K42" s="17">
        <f t="shared" si="0"/>
        <v>461829890.04001617</v>
      </c>
    </row>
    <row r="43" spans="2:11" ht="15" customHeight="1">
      <c r="B43" s="18"/>
      <c r="C43" s="26" t="s">
        <v>82</v>
      </c>
      <c r="D43" s="26"/>
      <c r="E43" s="16"/>
      <c r="F43" s="22"/>
      <c r="G43" s="22"/>
      <c r="H43" s="22"/>
      <c r="I43" s="22"/>
      <c r="J43" s="22"/>
      <c r="K43" s="22"/>
    </row>
    <row r="44" spans="2:11" ht="15" customHeight="1">
      <c r="B44" s="18"/>
      <c r="C44" s="21" t="s">
        <v>83</v>
      </c>
      <c r="D44" s="20" t="s">
        <v>84</v>
      </c>
      <c r="E44" s="16"/>
      <c r="F44" s="22">
        <v>12575305057.709997</v>
      </c>
      <c r="G44" s="22">
        <v>1601442062.6600003</v>
      </c>
      <c r="H44" s="22">
        <f t="shared" si="1"/>
        <v>14176747120.369997</v>
      </c>
      <c r="I44" s="22">
        <v>13988836013.669981</v>
      </c>
      <c r="J44" s="22">
        <v>13936783469.319983</v>
      </c>
      <c r="K44" s="22">
        <f t="shared" si="0"/>
        <v>187911106.70001602</v>
      </c>
    </row>
    <row r="45" spans="2:11" ht="15" customHeight="1">
      <c r="B45" s="18"/>
      <c r="C45" s="21" t="s">
        <v>85</v>
      </c>
      <c r="D45" s="26" t="s">
        <v>86</v>
      </c>
      <c r="E45" s="16"/>
      <c r="F45" s="22">
        <v>5929777687.1599998</v>
      </c>
      <c r="G45" s="22">
        <v>682136157.13000011</v>
      </c>
      <c r="H45" s="22">
        <f t="shared" si="1"/>
        <v>6611913844.29</v>
      </c>
      <c r="I45" s="22">
        <v>6589972034.1700001</v>
      </c>
      <c r="J45" s="22">
        <v>6580935605.6200008</v>
      </c>
      <c r="K45" s="22">
        <f t="shared" si="0"/>
        <v>21941810.119999886</v>
      </c>
    </row>
    <row r="46" spans="2:11" ht="15" customHeight="1">
      <c r="B46" s="18"/>
      <c r="C46" s="21" t="s">
        <v>87</v>
      </c>
      <c r="D46" s="20" t="s">
        <v>88</v>
      </c>
      <c r="E46" s="16"/>
      <c r="F46" s="22">
        <v>832382123.99000001</v>
      </c>
      <c r="G46" s="22">
        <v>289766103.74000007</v>
      </c>
      <c r="H46" s="22">
        <f t="shared" si="1"/>
        <v>1122148227.73</v>
      </c>
      <c r="I46" s="22">
        <v>1087387634.8100004</v>
      </c>
      <c r="J46" s="22">
        <v>1086203337.6300001</v>
      </c>
      <c r="K46" s="22">
        <f t="shared" si="0"/>
        <v>34760592.919999599</v>
      </c>
    </row>
    <row r="47" spans="2:11" ht="15" customHeight="1">
      <c r="B47" s="18"/>
      <c r="C47" s="21" t="s">
        <v>89</v>
      </c>
      <c r="D47" s="26" t="s">
        <v>90</v>
      </c>
      <c r="E47" s="16"/>
      <c r="F47" s="22">
        <v>1962443319.49</v>
      </c>
      <c r="G47" s="22">
        <v>-20898396.639999993</v>
      </c>
      <c r="H47" s="22">
        <f t="shared" si="1"/>
        <v>1941544922.8499999</v>
      </c>
      <c r="I47" s="22">
        <v>1852739766.0699999</v>
      </c>
      <c r="J47" s="22">
        <v>1836356209.3099997</v>
      </c>
      <c r="K47" s="22">
        <f t="shared" si="0"/>
        <v>88805156.779999971</v>
      </c>
    </row>
    <row r="48" spans="2:11" ht="15" customHeight="1">
      <c r="B48" s="18"/>
      <c r="C48" s="21" t="s">
        <v>91</v>
      </c>
      <c r="D48" s="20" t="s">
        <v>92</v>
      </c>
      <c r="E48" s="16"/>
      <c r="F48" s="22">
        <v>800000</v>
      </c>
      <c r="G48" s="22">
        <v>-205107.81</v>
      </c>
      <c r="H48" s="22">
        <f t="shared" si="1"/>
        <v>594892.18999999994</v>
      </c>
      <c r="I48" s="22">
        <v>585385.94999999995</v>
      </c>
      <c r="J48" s="22">
        <v>585385.94999999995</v>
      </c>
      <c r="K48" s="22">
        <f t="shared" si="0"/>
        <v>9506.2399999999907</v>
      </c>
    </row>
    <row r="49" spans="2:11" ht="15" customHeight="1">
      <c r="B49" s="18"/>
      <c r="C49" s="21" t="s">
        <v>93</v>
      </c>
      <c r="D49" s="26" t="s">
        <v>94</v>
      </c>
      <c r="E49" s="27"/>
      <c r="F49" s="22">
        <v>1486752387.9399998</v>
      </c>
      <c r="G49" s="22">
        <v>20680454.300000012</v>
      </c>
      <c r="H49" s="22">
        <f t="shared" si="1"/>
        <v>1507432842.2399998</v>
      </c>
      <c r="I49" s="22">
        <v>1379031124.9599998</v>
      </c>
      <c r="J49" s="22">
        <v>1379031124.9599998</v>
      </c>
      <c r="K49" s="22">
        <f t="shared" si="0"/>
        <v>128401717.27999997</v>
      </c>
    </row>
    <row r="50" spans="2:11" ht="15" customHeight="1">
      <c r="B50" s="18"/>
      <c r="C50" s="21" t="s">
        <v>95</v>
      </c>
      <c r="D50" s="20" t="s">
        <v>96</v>
      </c>
      <c r="E50" s="27"/>
      <c r="F50" s="22">
        <v>0</v>
      </c>
      <c r="G50" s="22">
        <v>0</v>
      </c>
      <c r="H50" s="22">
        <f t="shared" si="1"/>
        <v>0</v>
      </c>
      <c r="I50" s="22">
        <v>0</v>
      </c>
      <c r="J50" s="22">
        <v>0</v>
      </c>
      <c r="K50" s="22">
        <f t="shared" si="0"/>
        <v>0</v>
      </c>
    </row>
    <row r="51" spans="2:11" ht="15" customHeight="1">
      <c r="B51" s="18"/>
      <c r="C51" s="21" t="s">
        <v>97</v>
      </c>
      <c r="D51" s="20" t="s">
        <v>98</v>
      </c>
      <c r="E51" s="16"/>
      <c r="F51" s="22">
        <v>1000000</v>
      </c>
      <c r="G51" s="22">
        <v>0</v>
      </c>
      <c r="H51" s="22">
        <f t="shared" si="1"/>
        <v>1000000</v>
      </c>
      <c r="I51" s="22">
        <v>1000000</v>
      </c>
      <c r="J51" s="22">
        <v>1000000</v>
      </c>
      <c r="K51" s="22">
        <f t="shared" si="0"/>
        <v>0</v>
      </c>
    </row>
    <row r="52" spans="2:11" ht="15" customHeight="1">
      <c r="B52" s="18"/>
      <c r="C52" s="21" t="s">
        <v>99</v>
      </c>
      <c r="D52" s="20" t="s">
        <v>100</v>
      </c>
      <c r="E52" s="16"/>
      <c r="F52" s="22">
        <v>0</v>
      </c>
      <c r="G52" s="22">
        <v>0</v>
      </c>
      <c r="H52" s="22">
        <f t="shared" si="1"/>
        <v>0</v>
      </c>
      <c r="I52" s="22">
        <v>0</v>
      </c>
      <c r="J52" s="22">
        <v>0</v>
      </c>
      <c r="K52" s="22">
        <f t="shared" si="0"/>
        <v>0</v>
      </c>
    </row>
    <row r="53" spans="2:11" ht="15" customHeight="1">
      <c r="B53" s="18"/>
      <c r="C53" s="19" t="s">
        <v>101</v>
      </c>
      <c r="D53" s="20" t="s">
        <v>102</v>
      </c>
      <c r="E53" s="16"/>
      <c r="F53" s="17">
        <f>+F55+F56+F57+F58+F59+F60+F61+F62+F63</f>
        <v>280067834.50999999</v>
      </c>
      <c r="G53" s="17">
        <f>+G55+G56+G57+G58+G59+G60+G61+G62+G63</f>
        <v>317754499.22999996</v>
      </c>
      <c r="H53" s="17">
        <f t="shared" si="1"/>
        <v>597822333.74000001</v>
      </c>
      <c r="I53" s="17">
        <f>+I55+I56+I57+I58+I59+I60+I61+I62+I63</f>
        <v>244320127.78999996</v>
      </c>
      <c r="J53" s="17">
        <f>+J55+J56+J57+J58+J59+J60+J61+J62+J63</f>
        <v>208544682.63000003</v>
      </c>
      <c r="K53" s="17">
        <f t="shared" si="0"/>
        <v>353502205.95000005</v>
      </c>
    </row>
    <row r="54" spans="2:11" ht="15" customHeight="1">
      <c r="B54" s="18"/>
      <c r="C54" s="14" t="s">
        <v>103</v>
      </c>
      <c r="D54" s="20"/>
      <c r="E54" s="16"/>
      <c r="F54" s="22"/>
      <c r="G54" s="22"/>
      <c r="H54" s="22"/>
      <c r="I54" s="22"/>
      <c r="J54" s="22"/>
      <c r="K54" s="22"/>
    </row>
    <row r="55" spans="2:11" ht="15" customHeight="1">
      <c r="B55" s="18"/>
      <c r="C55" s="21" t="s">
        <v>104</v>
      </c>
      <c r="D55" s="20" t="s">
        <v>105</v>
      </c>
      <c r="E55" s="16"/>
      <c r="F55" s="22">
        <v>69317966.51000002</v>
      </c>
      <c r="G55" s="22">
        <v>14969818.980000002</v>
      </c>
      <c r="H55" s="22">
        <f t="shared" si="1"/>
        <v>84287785.490000024</v>
      </c>
      <c r="I55" s="22">
        <v>79787948.069999948</v>
      </c>
      <c r="J55" s="22">
        <v>73389926.550000012</v>
      </c>
      <c r="K55" s="22">
        <f t="shared" si="0"/>
        <v>4499837.4200000763</v>
      </c>
    </row>
    <row r="56" spans="2:11" ht="15" customHeight="1">
      <c r="B56" s="18"/>
      <c r="C56" s="21" t="s">
        <v>106</v>
      </c>
      <c r="D56" s="20" t="s">
        <v>107</v>
      </c>
      <c r="E56" s="16"/>
      <c r="F56" s="22">
        <v>3266409.2800000031</v>
      </c>
      <c r="G56" s="22">
        <v>-757279.10999999777</v>
      </c>
      <c r="H56" s="22">
        <f t="shared" si="1"/>
        <v>2509130.1700000055</v>
      </c>
      <c r="I56" s="22">
        <v>2247874.7800000003</v>
      </c>
      <c r="J56" s="22">
        <v>1693650.31</v>
      </c>
      <c r="K56" s="22">
        <f t="shared" si="0"/>
        <v>261255.39000000525</v>
      </c>
    </row>
    <row r="57" spans="2:11" ht="15" customHeight="1">
      <c r="B57" s="18"/>
      <c r="C57" s="21" t="s">
        <v>108</v>
      </c>
      <c r="D57" s="20" t="s">
        <v>109</v>
      </c>
      <c r="E57" s="16"/>
      <c r="F57" s="22">
        <v>4992526.8699999992</v>
      </c>
      <c r="G57" s="22">
        <v>-1453489.9299999997</v>
      </c>
      <c r="H57" s="22">
        <f t="shared" si="1"/>
        <v>3539036.9399999995</v>
      </c>
      <c r="I57" s="22">
        <v>3270739.15</v>
      </c>
      <c r="J57" s="22">
        <v>2614000.15</v>
      </c>
      <c r="K57" s="22">
        <f t="shared" si="0"/>
        <v>268297.78999999957</v>
      </c>
    </row>
    <row r="58" spans="2:11" ht="15" customHeight="1">
      <c r="B58" s="18"/>
      <c r="C58" s="21" t="s">
        <v>110</v>
      </c>
      <c r="D58" s="20" t="s">
        <v>111</v>
      </c>
      <c r="E58" s="16"/>
      <c r="F58" s="22">
        <v>22572842.379999988</v>
      </c>
      <c r="G58" s="22">
        <v>34559101.660000011</v>
      </c>
      <c r="H58" s="22">
        <f t="shared" si="1"/>
        <v>57131944.039999999</v>
      </c>
      <c r="I58" s="22">
        <v>56015122.179999992</v>
      </c>
      <c r="J58" s="22">
        <v>54373266.179999992</v>
      </c>
      <c r="K58" s="22">
        <f t="shared" si="0"/>
        <v>1116821.8600000069</v>
      </c>
    </row>
    <row r="59" spans="2:11" ht="15" customHeight="1">
      <c r="B59" s="18"/>
      <c r="C59" s="21" t="s">
        <v>112</v>
      </c>
      <c r="D59" s="20" t="s">
        <v>113</v>
      </c>
      <c r="E59" s="16"/>
      <c r="F59" s="22">
        <v>104258553.38000001</v>
      </c>
      <c r="G59" s="22">
        <v>255334826.89999998</v>
      </c>
      <c r="H59" s="22">
        <f t="shared" si="1"/>
        <v>359593380.27999997</v>
      </c>
      <c r="I59" s="22">
        <v>41497902.609999999</v>
      </c>
      <c r="J59" s="22">
        <v>30309902.609999999</v>
      </c>
      <c r="K59" s="22">
        <f t="shared" si="0"/>
        <v>318095477.66999996</v>
      </c>
    </row>
    <row r="60" spans="2:11" ht="15" customHeight="1">
      <c r="B60" s="18"/>
      <c r="C60" s="21" t="s">
        <v>114</v>
      </c>
      <c r="D60" s="20" t="s">
        <v>115</v>
      </c>
      <c r="E60" s="16"/>
      <c r="F60" s="22">
        <v>37158555.770000011</v>
      </c>
      <c r="G60" s="22">
        <v>-1734604.1199999971</v>
      </c>
      <c r="H60" s="22">
        <f t="shared" si="1"/>
        <v>35423951.650000013</v>
      </c>
      <c r="I60" s="22">
        <v>33187939.059999999</v>
      </c>
      <c r="J60" s="22">
        <v>28851041.259999998</v>
      </c>
      <c r="K60" s="22">
        <f t="shared" si="0"/>
        <v>2236012.5900000148</v>
      </c>
    </row>
    <row r="61" spans="2:11" ht="15" customHeight="1">
      <c r="B61" s="18"/>
      <c r="C61" s="21" t="s">
        <v>116</v>
      </c>
      <c r="D61" s="20" t="s">
        <v>117</v>
      </c>
      <c r="E61" s="16"/>
      <c r="F61" s="22">
        <v>24000</v>
      </c>
      <c r="G61" s="22">
        <v>-1075</v>
      </c>
      <c r="H61" s="22">
        <f t="shared" si="1"/>
        <v>22925</v>
      </c>
      <c r="I61" s="22">
        <v>22925</v>
      </c>
      <c r="J61" s="22">
        <v>22925</v>
      </c>
      <c r="K61" s="22">
        <f t="shared" si="0"/>
        <v>0</v>
      </c>
    </row>
    <row r="62" spans="2:11" ht="15" customHeight="1">
      <c r="B62" s="18"/>
      <c r="C62" s="21" t="s">
        <v>118</v>
      </c>
      <c r="D62" s="20" t="s">
        <v>119</v>
      </c>
      <c r="E62" s="16"/>
      <c r="F62" s="22">
        <v>1000000</v>
      </c>
      <c r="G62" s="22">
        <v>7664352.0299999984</v>
      </c>
      <c r="H62" s="22">
        <f t="shared" si="1"/>
        <v>8664352.0299999975</v>
      </c>
      <c r="I62" s="22">
        <v>7696760.0199999996</v>
      </c>
      <c r="J62" s="22">
        <v>7696760.0199999996</v>
      </c>
      <c r="K62" s="22">
        <f t="shared" si="0"/>
        <v>967592.00999999791</v>
      </c>
    </row>
    <row r="63" spans="2:11" ht="15" customHeight="1">
      <c r="B63" s="18"/>
      <c r="C63" s="21" t="s">
        <v>120</v>
      </c>
      <c r="D63" s="20" t="s">
        <v>121</v>
      </c>
      <c r="E63" s="16"/>
      <c r="F63" s="22">
        <v>37476980.319999993</v>
      </c>
      <c r="G63" s="22">
        <v>9172847.8199999984</v>
      </c>
      <c r="H63" s="22">
        <f t="shared" si="1"/>
        <v>46649828.139999993</v>
      </c>
      <c r="I63" s="22">
        <v>20592916.920000002</v>
      </c>
      <c r="J63" s="22">
        <v>9593210.5500000026</v>
      </c>
      <c r="K63" s="22">
        <f t="shared" si="0"/>
        <v>26056911.219999991</v>
      </c>
    </row>
    <row r="64" spans="2:11" ht="15" customHeight="1">
      <c r="B64" s="18"/>
      <c r="C64" s="19" t="s">
        <v>122</v>
      </c>
      <c r="D64" s="20" t="s">
        <v>123</v>
      </c>
      <c r="E64" s="16"/>
      <c r="F64" s="17">
        <f>+F65+F66+F67</f>
        <v>1388291501.97</v>
      </c>
      <c r="G64" s="17">
        <f>+G65+G66+G67</f>
        <v>492926694.29000032</v>
      </c>
      <c r="H64" s="17">
        <f t="shared" si="1"/>
        <v>1881218196.2600002</v>
      </c>
      <c r="I64" s="17">
        <f>+I65+I66+I67</f>
        <v>1831280041.6400008</v>
      </c>
      <c r="J64" s="17">
        <f>+J65+J66+J67</f>
        <v>1824899517.2700005</v>
      </c>
      <c r="K64" s="17">
        <f t="shared" si="0"/>
        <v>49938154.619999409</v>
      </c>
    </row>
    <row r="65" spans="2:11" ht="15" customHeight="1">
      <c r="B65" s="18"/>
      <c r="C65" s="21" t="s">
        <v>124</v>
      </c>
      <c r="D65" s="20" t="s">
        <v>125</v>
      </c>
      <c r="E65" s="16"/>
      <c r="F65" s="22">
        <v>1383291501.97</v>
      </c>
      <c r="G65" s="22">
        <v>493496694.29000032</v>
      </c>
      <c r="H65" s="22">
        <f t="shared" si="1"/>
        <v>1876788196.2600002</v>
      </c>
      <c r="I65" s="22">
        <v>1826869138.9700007</v>
      </c>
      <c r="J65" s="22">
        <v>1820488910.3200004</v>
      </c>
      <c r="K65" s="22">
        <f t="shared" si="0"/>
        <v>49919057.289999485</v>
      </c>
    </row>
    <row r="66" spans="2:11" ht="15" customHeight="1">
      <c r="B66" s="18"/>
      <c r="C66" s="21" t="s">
        <v>126</v>
      </c>
      <c r="D66" s="20" t="s">
        <v>127</v>
      </c>
      <c r="E66" s="16"/>
      <c r="F66" s="22">
        <v>5000000</v>
      </c>
      <c r="G66" s="22">
        <v>-570000</v>
      </c>
      <c r="H66" s="22">
        <f t="shared" si="1"/>
        <v>4430000</v>
      </c>
      <c r="I66" s="22">
        <v>4410902.67</v>
      </c>
      <c r="J66" s="22">
        <v>4410606.95</v>
      </c>
      <c r="K66" s="22">
        <f t="shared" si="0"/>
        <v>19097.330000000075</v>
      </c>
    </row>
    <row r="67" spans="2:11" ht="15" customHeight="1">
      <c r="B67" s="18"/>
      <c r="C67" s="21" t="s">
        <v>128</v>
      </c>
      <c r="D67" s="20" t="s">
        <v>129</v>
      </c>
      <c r="E67" s="16"/>
      <c r="F67" s="22">
        <v>0</v>
      </c>
      <c r="G67" s="22">
        <v>0</v>
      </c>
      <c r="H67" s="22">
        <f t="shared" si="1"/>
        <v>0</v>
      </c>
      <c r="I67" s="22">
        <v>0</v>
      </c>
      <c r="J67" s="22">
        <v>0</v>
      </c>
      <c r="K67" s="22">
        <f t="shared" si="0"/>
        <v>0</v>
      </c>
    </row>
    <row r="68" spans="2:11" ht="15" customHeight="1">
      <c r="B68" s="18"/>
      <c r="C68" s="19" t="s">
        <v>130</v>
      </c>
      <c r="D68" s="20" t="s">
        <v>131</v>
      </c>
      <c r="E68" s="16"/>
      <c r="F68" s="17">
        <f>+F70+F71+F72+F73+F74+F75+F76+F77</f>
        <v>1069282668</v>
      </c>
      <c r="G68" s="17">
        <f>+G70+G71+G72+G73+G74+G75+G76+G77</f>
        <v>-1049901028</v>
      </c>
      <c r="H68" s="17">
        <f t="shared" si="1"/>
        <v>19381640</v>
      </c>
      <c r="I68" s="17">
        <f>+I70+I71+I72+I73+I74+I75+I76+I77</f>
        <v>0</v>
      </c>
      <c r="J68" s="17">
        <f>+J70+J71+J72+J73+J74+J75+J76+J77</f>
        <v>0</v>
      </c>
      <c r="K68" s="17">
        <f t="shared" si="0"/>
        <v>19381640</v>
      </c>
    </row>
    <row r="69" spans="2:11" ht="15" customHeight="1">
      <c r="B69" s="18"/>
      <c r="C69" s="26" t="s">
        <v>132</v>
      </c>
      <c r="D69" s="20"/>
      <c r="E69" s="16"/>
      <c r="F69" s="22"/>
      <c r="G69" s="22"/>
      <c r="H69" s="22"/>
      <c r="I69" s="22"/>
      <c r="J69" s="22"/>
      <c r="K69" s="22"/>
    </row>
    <row r="70" spans="2:11" ht="15" customHeight="1">
      <c r="B70" s="18"/>
      <c r="C70" s="21" t="s">
        <v>133</v>
      </c>
      <c r="D70" s="20" t="s">
        <v>134</v>
      </c>
      <c r="E70" s="16"/>
      <c r="F70" s="22">
        <v>0</v>
      </c>
      <c r="G70" s="22">
        <v>0</v>
      </c>
      <c r="H70" s="22">
        <f t="shared" si="1"/>
        <v>0</v>
      </c>
      <c r="I70" s="22">
        <v>0</v>
      </c>
      <c r="J70" s="22">
        <v>0</v>
      </c>
      <c r="K70" s="22">
        <f t="shared" si="0"/>
        <v>0</v>
      </c>
    </row>
    <row r="71" spans="2:11" ht="15" customHeight="1">
      <c r="B71" s="18"/>
      <c r="C71" s="21" t="s">
        <v>135</v>
      </c>
      <c r="D71" s="20" t="s">
        <v>136</v>
      </c>
      <c r="E71" s="16"/>
      <c r="F71" s="22">
        <v>0</v>
      </c>
      <c r="G71" s="22">
        <v>0</v>
      </c>
      <c r="H71" s="22">
        <f t="shared" si="1"/>
        <v>0</v>
      </c>
      <c r="I71" s="22">
        <v>0</v>
      </c>
      <c r="J71" s="22">
        <v>0</v>
      </c>
      <c r="K71" s="22">
        <f t="shared" si="0"/>
        <v>0</v>
      </c>
    </row>
    <row r="72" spans="2:11" ht="15" customHeight="1">
      <c r="B72" s="18"/>
      <c r="C72" s="21" t="s">
        <v>137</v>
      </c>
      <c r="D72" s="20" t="s">
        <v>138</v>
      </c>
      <c r="E72" s="16"/>
      <c r="F72" s="22">
        <v>0</v>
      </c>
      <c r="G72" s="22">
        <v>0</v>
      </c>
      <c r="H72" s="22">
        <f t="shared" si="1"/>
        <v>0</v>
      </c>
      <c r="I72" s="22">
        <v>0</v>
      </c>
      <c r="J72" s="22">
        <v>0</v>
      </c>
      <c r="K72" s="22">
        <f t="shared" si="0"/>
        <v>0</v>
      </c>
    </row>
    <row r="73" spans="2:11" ht="15" customHeight="1">
      <c r="B73" s="18"/>
      <c r="C73" s="21" t="s">
        <v>139</v>
      </c>
      <c r="D73" s="20" t="s">
        <v>140</v>
      </c>
      <c r="E73" s="16"/>
      <c r="F73" s="22">
        <v>0</v>
      </c>
      <c r="G73" s="22">
        <v>0</v>
      </c>
      <c r="H73" s="22">
        <f t="shared" si="1"/>
        <v>0</v>
      </c>
      <c r="I73" s="22">
        <v>0</v>
      </c>
      <c r="J73" s="22">
        <v>0</v>
      </c>
      <c r="K73" s="22">
        <f t="shared" si="0"/>
        <v>0</v>
      </c>
    </row>
    <row r="74" spans="2:11" ht="15" customHeight="1">
      <c r="B74" s="18"/>
      <c r="C74" s="21" t="s">
        <v>141</v>
      </c>
      <c r="D74" s="20" t="s">
        <v>142</v>
      </c>
      <c r="E74" s="16"/>
      <c r="F74" s="22">
        <v>0</v>
      </c>
      <c r="G74" s="22">
        <v>0</v>
      </c>
      <c r="H74" s="22">
        <f t="shared" si="1"/>
        <v>0</v>
      </c>
      <c r="I74" s="22">
        <v>0</v>
      </c>
      <c r="J74" s="22">
        <v>0</v>
      </c>
      <c r="K74" s="22">
        <f t="shared" si="0"/>
        <v>0</v>
      </c>
    </row>
    <row r="75" spans="2:11" ht="15" customHeight="1">
      <c r="B75" s="18"/>
      <c r="C75" s="21"/>
      <c r="D75" s="20" t="s">
        <v>143</v>
      </c>
      <c r="E75" s="16"/>
      <c r="F75" s="22"/>
      <c r="G75" s="22"/>
      <c r="H75" s="22"/>
      <c r="I75" s="22"/>
      <c r="J75" s="22"/>
      <c r="K75" s="22"/>
    </row>
    <row r="76" spans="2:11" ht="15" customHeight="1">
      <c r="B76" s="18"/>
      <c r="C76" s="21" t="s">
        <v>144</v>
      </c>
      <c r="D76" s="20" t="s">
        <v>145</v>
      </c>
      <c r="E76" s="16"/>
      <c r="F76" s="22">
        <v>0</v>
      </c>
      <c r="G76" s="22">
        <v>0</v>
      </c>
      <c r="H76" s="22">
        <f t="shared" si="1"/>
        <v>0</v>
      </c>
      <c r="I76" s="22">
        <v>0</v>
      </c>
      <c r="J76" s="22">
        <v>0</v>
      </c>
      <c r="K76" s="22">
        <f t="shared" si="0"/>
        <v>0</v>
      </c>
    </row>
    <row r="77" spans="2:11" ht="15" customHeight="1">
      <c r="B77" s="18"/>
      <c r="C77" s="21" t="s">
        <v>146</v>
      </c>
      <c r="D77" s="20" t="s">
        <v>147</v>
      </c>
      <c r="E77" s="16"/>
      <c r="F77" s="22">
        <v>1069282668</v>
      </c>
      <c r="G77" s="22">
        <v>-1049901028</v>
      </c>
      <c r="H77" s="22">
        <f t="shared" si="1"/>
        <v>19381640</v>
      </c>
      <c r="I77" s="22">
        <v>0</v>
      </c>
      <c r="J77" s="22">
        <v>0</v>
      </c>
      <c r="K77" s="22">
        <f t="shared" si="0"/>
        <v>19381640</v>
      </c>
    </row>
    <row r="78" spans="2:11" ht="15" customHeight="1">
      <c r="B78" s="18"/>
      <c r="C78" s="19" t="s">
        <v>148</v>
      </c>
      <c r="D78" s="20" t="s">
        <v>149</v>
      </c>
      <c r="E78" s="16"/>
      <c r="F78" s="17">
        <f>+F79+F80+F81</f>
        <v>15527749029.99</v>
      </c>
      <c r="G78" s="17">
        <f>+G79+G80+G81</f>
        <v>335633384.06</v>
      </c>
      <c r="H78" s="17">
        <f t="shared" si="1"/>
        <v>15863382414.049999</v>
      </c>
      <c r="I78" s="17">
        <f>+I79+I80+I81</f>
        <v>15805026281.060001</v>
      </c>
      <c r="J78" s="17">
        <f>+J79+J80+J81</f>
        <v>15564881215.75</v>
      </c>
      <c r="K78" s="17">
        <f t="shared" si="0"/>
        <v>58356132.989997864</v>
      </c>
    </row>
    <row r="79" spans="2:11" ht="15" customHeight="1">
      <c r="B79" s="18"/>
      <c r="C79" s="21" t="s">
        <v>150</v>
      </c>
      <c r="D79" s="20" t="s">
        <v>151</v>
      </c>
      <c r="E79" s="16"/>
      <c r="F79" s="22">
        <v>15527749029.99</v>
      </c>
      <c r="G79" s="22">
        <v>335633384.06</v>
      </c>
      <c r="H79" s="22">
        <f t="shared" si="1"/>
        <v>15863382414.049999</v>
      </c>
      <c r="I79" s="22">
        <v>15805026281.060001</v>
      </c>
      <c r="J79" s="22">
        <v>15564881215.75</v>
      </c>
      <c r="K79" s="22">
        <f t="shared" ref="K79:K142" si="2">+H79-I79</f>
        <v>58356132.989997864</v>
      </c>
    </row>
    <row r="80" spans="2:11" ht="15" customHeight="1">
      <c r="B80" s="18"/>
      <c r="C80" s="21" t="s">
        <v>152</v>
      </c>
      <c r="D80" s="20" t="s">
        <v>153</v>
      </c>
      <c r="E80" s="16"/>
      <c r="F80" s="22">
        <v>0</v>
      </c>
      <c r="G80" s="22">
        <v>0</v>
      </c>
      <c r="H80" s="22">
        <f t="shared" ref="H80:H143" si="3">SUM(F80:G80)</f>
        <v>0</v>
      </c>
      <c r="I80" s="22">
        <v>0</v>
      </c>
      <c r="J80" s="22">
        <v>0</v>
      </c>
      <c r="K80" s="22">
        <f t="shared" si="2"/>
        <v>0</v>
      </c>
    </row>
    <row r="81" spans="2:11" ht="15" customHeight="1">
      <c r="B81" s="18"/>
      <c r="C81" s="21" t="s">
        <v>154</v>
      </c>
      <c r="D81" s="20" t="s">
        <v>155</v>
      </c>
      <c r="E81" s="16"/>
      <c r="F81" s="22">
        <v>0</v>
      </c>
      <c r="G81" s="22">
        <v>0</v>
      </c>
      <c r="H81" s="22">
        <f t="shared" si="3"/>
        <v>0</v>
      </c>
      <c r="I81" s="22">
        <v>0</v>
      </c>
      <c r="J81" s="22">
        <v>0</v>
      </c>
      <c r="K81" s="22">
        <f t="shared" si="2"/>
        <v>0</v>
      </c>
    </row>
    <row r="82" spans="2:11" ht="15" customHeight="1">
      <c r="B82" s="18"/>
      <c r="C82" s="19" t="s">
        <v>18</v>
      </c>
      <c r="D82" s="20" t="s">
        <v>156</v>
      </c>
      <c r="E82" s="16" t="s">
        <v>157</v>
      </c>
      <c r="F82" s="17">
        <f>+F83+F84+F85+F86+F87+F88+F89</f>
        <v>2130554078.5099998</v>
      </c>
      <c r="G82" s="17">
        <f>+G83+G84+G85+G86+G87+G88+G89</f>
        <v>-273250930.02999997</v>
      </c>
      <c r="H82" s="17">
        <f t="shared" si="3"/>
        <v>1857303148.4799998</v>
      </c>
      <c r="I82" s="17">
        <f>+I83+I84+I85+I86+I87+I88+I89</f>
        <v>1838930202.03</v>
      </c>
      <c r="J82" s="17">
        <f>+J83+J84+J85+J86+J87+J88+J89</f>
        <v>1836715535.3599999</v>
      </c>
      <c r="K82" s="17">
        <f t="shared" si="2"/>
        <v>18372946.449999809</v>
      </c>
    </row>
    <row r="83" spans="2:11" ht="15" customHeight="1">
      <c r="B83" s="18"/>
      <c r="C83" s="21" t="s">
        <v>158</v>
      </c>
      <c r="D83" s="20" t="s">
        <v>159</v>
      </c>
      <c r="E83" s="16"/>
      <c r="F83" s="22">
        <v>0</v>
      </c>
      <c r="G83" s="22">
        <v>213317</v>
      </c>
      <c r="H83" s="22">
        <f t="shared" si="3"/>
        <v>213317</v>
      </c>
      <c r="I83" s="22">
        <v>213317</v>
      </c>
      <c r="J83" s="22">
        <v>213317</v>
      </c>
      <c r="K83" s="22">
        <f t="shared" si="2"/>
        <v>0</v>
      </c>
    </row>
    <row r="84" spans="2:11" ht="15" customHeight="1">
      <c r="B84" s="18"/>
      <c r="C84" s="21" t="s">
        <v>160</v>
      </c>
      <c r="D84" s="20" t="s">
        <v>161</v>
      </c>
      <c r="E84" s="16"/>
      <c r="F84" s="22">
        <v>1678871722.0099998</v>
      </c>
      <c r="G84" s="22">
        <v>67336666.670000002</v>
      </c>
      <c r="H84" s="22">
        <f t="shared" si="3"/>
        <v>1746208388.6799998</v>
      </c>
      <c r="I84" s="22">
        <v>1745129003.8199999</v>
      </c>
      <c r="J84" s="22">
        <v>1742914337.1499999</v>
      </c>
      <c r="K84" s="22">
        <f t="shared" si="2"/>
        <v>1079384.8599998951</v>
      </c>
    </row>
    <row r="85" spans="2:11" ht="15" customHeight="1">
      <c r="B85" s="18"/>
      <c r="C85" s="21" t="s">
        <v>162</v>
      </c>
      <c r="D85" s="20" t="s">
        <v>163</v>
      </c>
      <c r="E85" s="16"/>
      <c r="F85" s="22">
        <v>2640674.2799999998</v>
      </c>
      <c r="G85" s="22">
        <v>0</v>
      </c>
      <c r="H85" s="22">
        <f t="shared" si="3"/>
        <v>2640674.2799999998</v>
      </c>
      <c r="I85" s="22">
        <v>2119093.3199999998</v>
      </c>
      <c r="J85" s="22">
        <v>2119093.3199999998</v>
      </c>
      <c r="K85" s="22">
        <f t="shared" si="2"/>
        <v>521580.95999999996</v>
      </c>
    </row>
    <row r="86" spans="2:11" ht="15" customHeight="1">
      <c r="B86" s="18"/>
      <c r="C86" s="21" t="s">
        <v>164</v>
      </c>
      <c r="D86" s="20" t="s">
        <v>165</v>
      </c>
      <c r="E86" s="16"/>
      <c r="F86" s="22">
        <v>18240768.520000003</v>
      </c>
      <c r="G86" s="22">
        <v>0</v>
      </c>
      <c r="H86" s="28">
        <f t="shared" si="3"/>
        <v>18240768.520000003</v>
      </c>
      <c r="I86" s="22">
        <v>8676800</v>
      </c>
      <c r="J86" s="22">
        <v>8676800</v>
      </c>
      <c r="K86" s="28">
        <f t="shared" si="2"/>
        <v>9563968.5200000033</v>
      </c>
    </row>
    <row r="87" spans="2:11" ht="15" customHeight="1">
      <c r="B87" s="18"/>
      <c r="C87" s="21" t="s">
        <v>166</v>
      </c>
      <c r="D87" s="20" t="s">
        <v>167</v>
      </c>
      <c r="E87" s="16"/>
      <c r="F87" s="22">
        <v>0</v>
      </c>
      <c r="G87" s="22">
        <v>0</v>
      </c>
      <c r="H87" s="22">
        <f t="shared" si="3"/>
        <v>0</v>
      </c>
      <c r="I87" s="22">
        <v>0</v>
      </c>
      <c r="J87" s="22">
        <v>0</v>
      </c>
      <c r="K87" s="22">
        <f t="shared" si="2"/>
        <v>0</v>
      </c>
    </row>
    <row r="88" spans="2:11" ht="15" customHeight="1">
      <c r="B88" s="18"/>
      <c r="C88" s="21" t="s">
        <v>168</v>
      </c>
      <c r="D88" s="20" t="s">
        <v>169</v>
      </c>
      <c r="E88" s="16"/>
      <c r="F88" s="22">
        <v>0</v>
      </c>
      <c r="G88" s="22">
        <v>0</v>
      </c>
      <c r="H88" s="22">
        <f t="shared" si="3"/>
        <v>0</v>
      </c>
      <c r="I88" s="22">
        <v>0</v>
      </c>
      <c r="J88" s="22">
        <v>0</v>
      </c>
      <c r="K88" s="22">
        <f t="shared" si="2"/>
        <v>0</v>
      </c>
    </row>
    <row r="89" spans="2:11" ht="15" customHeight="1">
      <c r="B89" s="18"/>
      <c r="C89" s="21" t="s">
        <v>170</v>
      </c>
      <c r="D89" s="20" t="s">
        <v>171</v>
      </c>
      <c r="E89" s="16"/>
      <c r="F89" s="22">
        <v>430800913.69999999</v>
      </c>
      <c r="G89" s="22">
        <v>-340800913.69999999</v>
      </c>
      <c r="H89" s="22">
        <f t="shared" si="3"/>
        <v>90000000</v>
      </c>
      <c r="I89" s="22">
        <v>82791987.890000001</v>
      </c>
      <c r="J89" s="22">
        <v>82791987.890000001</v>
      </c>
      <c r="K89" s="22">
        <f t="shared" si="2"/>
        <v>7208012.1099999994</v>
      </c>
    </row>
    <row r="90" spans="2:11" ht="15" customHeight="1">
      <c r="B90" s="18"/>
      <c r="C90" s="26"/>
      <c r="D90" s="20"/>
      <c r="E90" s="16"/>
      <c r="F90" s="22"/>
      <c r="G90" s="22"/>
      <c r="H90" s="22"/>
      <c r="I90" s="22"/>
      <c r="J90" s="22"/>
      <c r="K90" s="22"/>
    </row>
    <row r="91" spans="2:11" ht="15" customHeight="1">
      <c r="B91" s="18"/>
      <c r="C91" s="14" t="s">
        <v>172</v>
      </c>
      <c r="D91" s="15" t="s">
        <v>173</v>
      </c>
      <c r="E91" s="16"/>
      <c r="F91" s="17">
        <f>+F92+F100+F110+F120+F131+F142+F146+F156+F160</f>
        <v>44869771000</v>
      </c>
      <c r="G91" s="17">
        <f>+G92+G100+G110+G120+G131+G142+G146+G156+G160</f>
        <v>4122014035.3500037</v>
      </c>
      <c r="H91" s="17">
        <f t="shared" si="3"/>
        <v>48991785035.350006</v>
      </c>
      <c r="I91" s="17">
        <f>+I92+I100+I110+I120+I131+I142+I146+I156+I160</f>
        <v>48665781641.300003</v>
      </c>
      <c r="J91" s="17">
        <f>+J92+J100+J110+J120+J131+J142+J146+J156+J160</f>
        <v>48413547030.969994</v>
      </c>
      <c r="K91" s="17">
        <f t="shared" si="2"/>
        <v>326003394.05000305</v>
      </c>
    </row>
    <row r="92" spans="2:11" ht="15" customHeight="1">
      <c r="B92" s="18"/>
      <c r="C92" s="19" t="s">
        <v>21</v>
      </c>
      <c r="D92" s="20" t="s">
        <v>174</v>
      </c>
      <c r="E92" s="16" t="s">
        <v>23</v>
      </c>
      <c r="F92" s="17">
        <f>+F93+F94+F95+F96+F97+F98+F99</f>
        <v>1483229122.6900001</v>
      </c>
      <c r="G92" s="17">
        <f>+G93+G94+G95+G96+G97+G98+G99</f>
        <v>18114222240.440002</v>
      </c>
      <c r="H92" s="17">
        <f t="shared" si="3"/>
        <v>19597451363.130001</v>
      </c>
      <c r="I92" s="17">
        <f>+I93+I94+I95+I96+I97+I98+I99</f>
        <v>19592892274.570004</v>
      </c>
      <c r="J92" s="17">
        <f>+J93+J94+J95+J96+J97+J98+J99</f>
        <v>19506000427.91</v>
      </c>
      <c r="K92" s="17">
        <f t="shared" si="2"/>
        <v>4559088.5599975586</v>
      </c>
    </row>
    <row r="93" spans="2:11" ht="15" customHeight="1">
      <c r="B93" s="18"/>
      <c r="C93" s="21" t="s">
        <v>24</v>
      </c>
      <c r="D93" s="20" t="s">
        <v>25</v>
      </c>
      <c r="E93" s="16"/>
      <c r="F93" s="22">
        <v>0</v>
      </c>
      <c r="G93" s="22">
        <v>9132563574.2999973</v>
      </c>
      <c r="H93" s="22">
        <f t="shared" si="3"/>
        <v>9132563574.2999973</v>
      </c>
      <c r="I93" s="22">
        <v>9132563574.2999973</v>
      </c>
      <c r="J93" s="22">
        <v>9131871017.119997</v>
      </c>
      <c r="K93" s="22">
        <f t="shared" si="2"/>
        <v>0</v>
      </c>
    </row>
    <row r="94" spans="2:11" ht="15" customHeight="1">
      <c r="B94" s="18"/>
      <c r="C94" s="21" t="s">
        <v>26</v>
      </c>
      <c r="D94" s="20" t="s">
        <v>27</v>
      </c>
      <c r="E94" s="16"/>
      <c r="F94" s="22">
        <v>0</v>
      </c>
      <c r="G94" s="22">
        <v>11963326.17</v>
      </c>
      <c r="H94" s="22">
        <f t="shared" si="3"/>
        <v>11963326.17</v>
      </c>
      <c r="I94" s="22">
        <v>11395111.33</v>
      </c>
      <c r="J94" s="22">
        <v>10249294.939999999</v>
      </c>
      <c r="K94" s="22">
        <f t="shared" si="2"/>
        <v>568214.83999999985</v>
      </c>
    </row>
    <row r="95" spans="2:11" ht="15" customHeight="1">
      <c r="B95" s="18"/>
      <c r="C95" s="21" t="s">
        <v>28</v>
      </c>
      <c r="D95" s="20" t="s">
        <v>29</v>
      </c>
      <c r="E95" s="16"/>
      <c r="F95" s="22">
        <v>0</v>
      </c>
      <c r="G95" s="22">
        <v>4281605281.7899995</v>
      </c>
      <c r="H95" s="22">
        <f t="shared" si="3"/>
        <v>4281605281.7899995</v>
      </c>
      <c r="I95" s="22">
        <v>4281598105.3099995</v>
      </c>
      <c r="J95" s="22">
        <v>4259556901.599999</v>
      </c>
      <c r="K95" s="22">
        <f t="shared" si="2"/>
        <v>7176.4800000190735</v>
      </c>
    </row>
    <row r="96" spans="2:11" ht="15" customHeight="1">
      <c r="B96" s="18"/>
      <c r="C96" s="21" t="s">
        <v>30</v>
      </c>
      <c r="D96" s="20" t="s">
        <v>175</v>
      </c>
      <c r="E96" s="16"/>
      <c r="F96" s="22">
        <v>1483229122.6900001</v>
      </c>
      <c r="G96" s="22">
        <v>1563214405.0700009</v>
      </c>
      <c r="H96" s="22">
        <f t="shared" si="3"/>
        <v>3046443527.7600012</v>
      </c>
      <c r="I96" s="22">
        <v>3042459830.5200014</v>
      </c>
      <c r="J96" s="22">
        <v>2979488980.9400005</v>
      </c>
      <c r="K96" s="22">
        <f t="shared" si="2"/>
        <v>3983697.2399997711</v>
      </c>
    </row>
    <row r="97" spans="2:11" ht="15" customHeight="1">
      <c r="B97" s="18"/>
      <c r="C97" s="21" t="s">
        <v>32</v>
      </c>
      <c r="D97" s="20" t="s">
        <v>33</v>
      </c>
      <c r="E97" s="16"/>
      <c r="F97" s="22">
        <v>0</v>
      </c>
      <c r="G97" s="22">
        <v>2778637120.0700049</v>
      </c>
      <c r="H97" s="22">
        <f t="shared" si="3"/>
        <v>2778637120.0700049</v>
      </c>
      <c r="I97" s="22">
        <v>2778637120.0700049</v>
      </c>
      <c r="J97" s="22">
        <v>2778599957.3600044</v>
      </c>
      <c r="K97" s="22">
        <f t="shared" si="2"/>
        <v>0</v>
      </c>
    </row>
    <row r="98" spans="2:11" ht="15" customHeight="1">
      <c r="B98" s="18"/>
      <c r="C98" s="21" t="s">
        <v>34</v>
      </c>
      <c r="D98" s="20" t="s">
        <v>35</v>
      </c>
      <c r="E98" s="16"/>
      <c r="F98" s="22">
        <v>0</v>
      </c>
      <c r="G98" s="22">
        <v>0</v>
      </c>
      <c r="H98" s="22">
        <f t="shared" si="3"/>
        <v>0</v>
      </c>
      <c r="I98" s="22">
        <v>0</v>
      </c>
      <c r="J98" s="22">
        <v>0</v>
      </c>
      <c r="K98" s="22">
        <f t="shared" si="2"/>
        <v>0</v>
      </c>
    </row>
    <row r="99" spans="2:11" ht="15" customHeight="1">
      <c r="B99" s="18"/>
      <c r="C99" s="21" t="s">
        <v>36</v>
      </c>
      <c r="D99" s="20" t="s">
        <v>37</v>
      </c>
      <c r="E99" s="16"/>
      <c r="F99" s="22">
        <v>0</v>
      </c>
      <c r="G99" s="22">
        <v>346238533.04000014</v>
      </c>
      <c r="H99" s="22">
        <f t="shared" si="3"/>
        <v>346238533.04000014</v>
      </c>
      <c r="I99" s="22">
        <v>346238533.04000014</v>
      </c>
      <c r="J99" s="22">
        <v>346234275.95000011</v>
      </c>
      <c r="K99" s="22">
        <f t="shared" si="2"/>
        <v>0</v>
      </c>
    </row>
    <row r="100" spans="2:11" ht="15" customHeight="1">
      <c r="B100" s="18"/>
      <c r="C100" s="19" t="s">
        <v>38</v>
      </c>
      <c r="D100" s="20" t="s">
        <v>176</v>
      </c>
      <c r="E100" s="16" t="s">
        <v>40</v>
      </c>
      <c r="F100" s="17">
        <f>+F101+F102+F103+F104+F105+F106+F107+F108+F109</f>
        <v>0</v>
      </c>
      <c r="G100" s="17">
        <f>+G101+G102+G103+G104+G105+G106+G107+G108+G109</f>
        <v>235959558.24000001</v>
      </c>
      <c r="H100" s="17">
        <f t="shared" si="3"/>
        <v>235959558.24000001</v>
      </c>
      <c r="I100" s="17">
        <f>+I101+I102+I103+I104+I105+I106+I107+I108+I109</f>
        <v>194480426.98999998</v>
      </c>
      <c r="J100" s="17">
        <f>+J101+J102+J103+J104+J105+J106+J107+J108+J109</f>
        <v>168076183.16</v>
      </c>
      <c r="K100" s="17">
        <f t="shared" si="2"/>
        <v>41479131.25000003</v>
      </c>
    </row>
    <row r="101" spans="2:11" ht="15" customHeight="1">
      <c r="B101" s="18"/>
      <c r="C101" s="21" t="s">
        <v>41</v>
      </c>
      <c r="D101" s="20" t="s">
        <v>177</v>
      </c>
      <c r="E101" s="16"/>
      <c r="F101" s="22">
        <v>0</v>
      </c>
      <c r="G101" s="22">
        <v>58080112.519999996</v>
      </c>
      <c r="H101" s="22">
        <f t="shared" si="3"/>
        <v>58080112.519999996</v>
      </c>
      <c r="I101" s="22">
        <v>47960422.649999999</v>
      </c>
      <c r="J101" s="22">
        <v>30344375.179999992</v>
      </c>
      <c r="K101" s="22">
        <f t="shared" si="2"/>
        <v>10119689.869999997</v>
      </c>
    </row>
    <row r="102" spans="2:11" ht="15" customHeight="1">
      <c r="B102" s="18"/>
      <c r="C102" s="21" t="s">
        <v>43</v>
      </c>
      <c r="D102" s="20" t="s">
        <v>178</v>
      </c>
      <c r="E102" s="16"/>
      <c r="F102" s="22">
        <v>0</v>
      </c>
      <c r="G102" s="22">
        <v>100947497.06999999</v>
      </c>
      <c r="H102" s="22">
        <f t="shared" si="3"/>
        <v>100947497.06999999</v>
      </c>
      <c r="I102" s="22">
        <v>77277976.669999987</v>
      </c>
      <c r="J102" s="22">
        <v>75404897.579999998</v>
      </c>
      <c r="K102" s="22">
        <f t="shared" si="2"/>
        <v>23669520.400000006</v>
      </c>
    </row>
    <row r="103" spans="2:11" ht="15" customHeight="1">
      <c r="B103" s="18"/>
      <c r="C103" s="21" t="s">
        <v>45</v>
      </c>
      <c r="D103" s="20" t="s">
        <v>179</v>
      </c>
      <c r="E103" s="16"/>
      <c r="F103" s="22">
        <v>0</v>
      </c>
      <c r="G103" s="22">
        <v>500</v>
      </c>
      <c r="H103" s="22">
        <f t="shared" si="3"/>
        <v>500</v>
      </c>
      <c r="I103" s="22">
        <v>485</v>
      </c>
      <c r="J103" s="22">
        <v>485</v>
      </c>
      <c r="K103" s="22">
        <f t="shared" si="2"/>
        <v>15</v>
      </c>
    </row>
    <row r="104" spans="2:11" ht="15" customHeight="1">
      <c r="B104" s="18"/>
      <c r="C104" s="21" t="s">
        <v>47</v>
      </c>
      <c r="D104" s="20" t="s">
        <v>180</v>
      </c>
      <c r="E104" s="16"/>
      <c r="F104" s="22">
        <v>0</v>
      </c>
      <c r="G104" s="22">
        <v>8570978</v>
      </c>
      <c r="H104" s="22">
        <f t="shared" si="3"/>
        <v>8570978</v>
      </c>
      <c r="I104" s="22">
        <v>7317318.0700000003</v>
      </c>
      <c r="J104" s="22">
        <v>1475780.7900000003</v>
      </c>
      <c r="K104" s="22">
        <f t="shared" si="2"/>
        <v>1253659.9299999997</v>
      </c>
    </row>
    <row r="105" spans="2:11" ht="15" customHeight="1">
      <c r="B105" s="18"/>
      <c r="C105" s="21" t="s">
        <v>49</v>
      </c>
      <c r="D105" s="20" t="s">
        <v>50</v>
      </c>
      <c r="E105" s="16"/>
      <c r="F105" s="22">
        <v>0</v>
      </c>
      <c r="G105" s="22">
        <v>25262634.990000002</v>
      </c>
      <c r="H105" s="22">
        <f t="shared" si="3"/>
        <v>25262634.990000002</v>
      </c>
      <c r="I105" s="22">
        <v>24734271.640000001</v>
      </c>
      <c r="J105" s="22">
        <v>24734271.640000001</v>
      </c>
      <c r="K105" s="22">
        <f t="shared" si="2"/>
        <v>528363.35000000149</v>
      </c>
    </row>
    <row r="106" spans="2:11" ht="15" customHeight="1">
      <c r="B106" s="18"/>
      <c r="C106" s="21" t="s">
        <v>51</v>
      </c>
      <c r="D106" s="20" t="s">
        <v>52</v>
      </c>
      <c r="E106" s="16"/>
      <c r="F106" s="22">
        <v>0</v>
      </c>
      <c r="G106" s="22">
        <v>8527407.7400000002</v>
      </c>
      <c r="H106" s="22">
        <f t="shared" si="3"/>
        <v>8527407.7400000002</v>
      </c>
      <c r="I106" s="22">
        <v>8141719.2300000004</v>
      </c>
      <c r="J106" s="22">
        <v>7703170.1299999999</v>
      </c>
      <c r="K106" s="22">
        <f t="shared" si="2"/>
        <v>385688.50999999978</v>
      </c>
    </row>
    <row r="107" spans="2:11" ht="15" customHeight="1">
      <c r="B107" s="18"/>
      <c r="C107" s="21" t="s">
        <v>53</v>
      </c>
      <c r="D107" s="20" t="s">
        <v>181</v>
      </c>
      <c r="E107" s="16"/>
      <c r="F107" s="22">
        <v>0</v>
      </c>
      <c r="G107" s="22">
        <v>19372994.920000002</v>
      </c>
      <c r="H107" s="22">
        <f t="shared" si="3"/>
        <v>19372994.920000002</v>
      </c>
      <c r="I107" s="22">
        <v>18570243.079999998</v>
      </c>
      <c r="J107" s="22">
        <v>18314787.879999999</v>
      </c>
      <c r="K107" s="22">
        <f t="shared" si="2"/>
        <v>802751.84000000358</v>
      </c>
    </row>
    <row r="108" spans="2:11" ht="15" customHeight="1">
      <c r="B108" s="18"/>
      <c r="C108" s="21" t="s">
        <v>55</v>
      </c>
      <c r="D108" s="20" t="s">
        <v>56</v>
      </c>
      <c r="E108" s="16"/>
      <c r="F108" s="22">
        <v>0</v>
      </c>
      <c r="G108" s="22">
        <v>9360741</v>
      </c>
      <c r="H108" s="22">
        <f t="shared" si="3"/>
        <v>9360741</v>
      </c>
      <c r="I108" s="22">
        <v>9360550.4000000004</v>
      </c>
      <c r="J108" s="22">
        <v>9360550.4000000004</v>
      </c>
      <c r="K108" s="22">
        <f t="shared" si="2"/>
        <v>190.59999999962747</v>
      </c>
    </row>
    <row r="109" spans="2:11" ht="15" customHeight="1">
      <c r="B109" s="18"/>
      <c r="C109" s="21" t="s">
        <v>57</v>
      </c>
      <c r="D109" s="20" t="s">
        <v>58</v>
      </c>
      <c r="E109" s="16"/>
      <c r="F109" s="22">
        <v>0</v>
      </c>
      <c r="G109" s="22">
        <v>5836692</v>
      </c>
      <c r="H109" s="22">
        <f t="shared" si="3"/>
        <v>5836692</v>
      </c>
      <c r="I109" s="22">
        <v>1117440.2499999998</v>
      </c>
      <c r="J109" s="22">
        <v>737864.55999999994</v>
      </c>
      <c r="K109" s="22">
        <f t="shared" si="2"/>
        <v>4719251.75</v>
      </c>
    </row>
    <row r="110" spans="2:11" ht="15" customHeight="1">
      <c r="B110" s="18"/>
      <c r="C110" s="19" t="s">
        <v>59</v>
      </c>
      <c r="D110" s="20" t="s">
        <v>60</v>
      </c>
      <c r="E110" s="16" t="s">
        <v>61</v>
      </c>
      <c r="F110" s="17">
        <f>+F111+F112+F113+F114+F115+F116+F117+F118+F119</f>
        <v>0</v>
      </c>
      <c r="G110" s="17">
        <f>+G111+G112+G113+G114+G115+G116+G117+G118+G119</f>
        <v>1079581579.6100001</v>
      </c>
      <c r="H110" s="17">
        <f t="shared" si="3"/>
        <v>1079581579.6100001</v>
      </c>
      <c r="I110" s="17">
        <f>+I111+I112+I113+I114+I115+I116+I117+I118+I119</f>
        <v>1009818162.1700001</v>
      </c>
      <c r="J110" s="17">
        <f>+J111+J112+J113+J114+J115+J116+J117+J118+J119</f>
        <v>976283684.4000001</v>
      </c>
      <c r="K110" s="17">
        <f t="shared" si="2"/>
        <v>69763417.440000057</v>
      </c>
    </row>
    <row r="111" spans="2:11" ht="15" customHeight="1">
      <c r="B111" s="18"/>
      <c r="C111" s="26" t="s">
        <v>62</v>
      </c>
      <c r="D111" s="20" t="s">
        <v>182</v>
      </c>
      <c r="E111" s="16"/>
      <c r="F111" s="22">
        <v>0</v>
      </c>
      <c r="G111" s="22">
        <v>276208249.41000003</v>
      </c>
      <c r="H111" s="22">
        <f t="shared" si="3"/>
        <v>276208249.41000003</v>
      </c>
      <c r="I111" s="22">
        <v>269300665.25</v>
      </c>
      <c r="J111" s="22">
        <v>269300665.25</v>
      </c>
      <c r="K111" s="22">
        <f t="shared" si="2"/>
        <v>6907584.1600000262</v>
      </c>
    </row>
    <row r="112" spans="2:11" ht="15" customHeight="1">
      <c r="B112" s="18"/>
      <c r="C112" s="26" t="s">
        <v>64</v>
      </c>
      <c r="D112" s="20" t="s">
        <v>65</v>
      </c>
      <c r="E112" s="16"/>
      <c r="F112" s="22">
        <v>0</v>
      </c>
      <c r="G112" s="22">
        <v>86502072.439999998</v>
      </c>
      <c r="H112" s="22">
        <f t="shared" si="3"/>
        <v>86502072.439999998</v>
      </c>
      <c r="I112" s="22">
        <v>84435157.659999996</v>
      </c>
      <c r="J112" s="22">
        <v>82813940.960000008</v>
      </c>
      <c r="K112" s="22">
        <f t="shared" si="2"/>
        <v>2066914.7800000012</v>
      </c>
    </row>
    <row r="113" spans="2:11" ht="15" customHeight="1">
      <c r="B113" s="18"/>
      <c r="C113" s="26" t="s">
        <v>66</v>
      </c>
      <c r="D113" s="20" t="s">
        <v>183</v>
      </c>
      <c r="E113" s="16"/>
      <c r="F113" s="22">
        <v>0</v>
      </c>
      <c r="G113" s="22">
        <v>207968225.22000003</v>
      </c>
      <c r="H113" s="22">
        <f t="shared" si="3"/>
        <v>207968225.22000003</v>
      </c>
      <c r="I113" s="22">
        <v>182686541.77000001</v>
      </c>
      <c r="J113" s="22">
        <v>160340786.49000001</v>
      </c>
      <c r="K113" s="22">
        <f t="shared" si="2"/>
        <v>25281683.450000018</v>
      </c>
    </row>
    <row r="114" spans="2:11" ht="15" customHeight="1">
      <c r="B114" s="18"/>
      <c r="C114" s="26" t="s">
        <v>68</v>
      </c>
      <c r="D114" s="20" t="s">
        <v>69</v>
      </c>
      <c r="E114" s="16"/>
      <c r="F114" s="22">
        <v>0</v>
      </c>
      <c r="G114" s="22">
        <v>2649999.9900000002</v>
      </c>
      <c r="H114" s="22">
        <f t="shared" si="3"/>
        <v>2649999.9900000002</v>
      </c>
      <c r="I114" s="22">
        <v>512720</v>
      </c>
      <c r="J114" s="22">
        <v>512720</v>
      </c>
      <c r="K114" s="22">
        <f t="shared" si="2"/>
        <v>2137279.9900000002</v>
      </c>
    </row>
    <row r="115" spans="2:11" ht="15" customHeight="1">
      <c r="B115" s="18"/>
      <c r="C115" s="26" t="s">
        <v>70</v>
      </c>
      <c r="D115" s="20" t="s">
        <v>184</v>
      </c>
      <c r="E115" s="16"/>
      <c r="F115" s="22">
        <v>0</v>
      </c>
      <c r="G115" s="22">
        <v>422474227.83000004</v>
      </c>
      <c r="H115" s="22">
        <f t="shared" si="3"/>
        <v>422474227.83000004</v>
      </c>
      <c r="I115" s="22">
        <v>406744815.36000001</v>
      </c>
      <c r="J115" s="22">
        <v>399623187.49000001</v>
      </c>
      <c r="K115" s="22">
        <f t="shared" si="2"/>
        <v>15729412.470000029</v>
      </c>
    </row>
    <row r="116" spans="2:11" ht="15" customHeight="1">
      <c r="B116" s="18"/>
      <c r="C116" s="26" t="s">
        <v>72</v>
      </c>
      <c r="D116" s="20" t="s">
        <v>185</v>
      </c>
      <c r="E116" s="16"/>
      <c r="F116" s="22">
        <v>0</v>
      </c>
      <c r="G116" s="22">
        <v>1935240</v>
      </c>
      <c r="H116" s="22">
        <f t="shared" si="3"/>
        <v>1935240</v>
      </c>
      <c r="I116" s="22">
        <v>1256182.08</v>
      </c>
      <c r="J116" s="22">
        <v>282631.2</v>
      </c>
      <c r="K116" s="22">
        <f t="shared" si="2"/>
        <v>679057.91999999993</v>
      </c>
    </row>
    <row r="117" spans="2:11" ht="15" customHeight="1">
      <c r="B117" s="18"/>
      <c r="C117" s="26" t="s">
        <v>74</v>
      </c>
      <c r="D117" s="20" t="s">
        <v>186</v>
      </c>
      <c r="E117" s="16"/>
      <c r="F117" s="22">
        <v>0</v>
      </c>
      <c r="G117" s="22">
        <v>17557112.640000001</v>
      </c>
      <c r="H117" s="22">
        <f t="shared" si="3"/>
        <v>17557112.640000001</v>
      </c>
      <c r="I117" s="22">
        <v>12334924.579999998</v>
      </c>
      <c r="J117" s="22">
        <v>12334924.579999998</v>
      </c>
      <c r="K117" s="22">
        <f t="shared" si="2"/>
        <v>5222188.0600000024</v>
      </c>
    </row>
    <row r="118" spans="2:11" ht="15" customHeight="1">
      <c r="B118" s="18"/>
      <c r="C118" s="26" t="s">
        <v>76</v>
      </c>
      <c r="D118" s="20" t="s">
        <v>77</v>
      </c>
      <c r="E118" s="16"/>
      <c r="F118" s="22">
        <v>0</v>
      </c>
      <c r="G118" s="22">
        <v>58871170.280000009</v>
      </c>
      <c r="H118" s="22">
        <f t="shared" si="3"/>
        <v>58871170.280000009</v>
      </c>
      <c r="I118" s="22">
        <v>48583920.07</v>
      </c>
      <c r="J118" s="22">
        <v>47163922.869999997</v>
      </c>
      <c r="K118" s="22">
        <f t="shared" si="2"/>
        <v>10287250.210000008</v>
      </c>
    </row>
    <row r="119" spans="2:11" ht="15" customHeight="1">
      <c r="B119" s="18"/>
      <c r="C119" s="26" t="s">
        <v>78</v>
      </c>
      <c r="D119" s="20" t="s">
        <v>79</v>
      </c>
      <c r="E119" s="16"/>
      <c r="F119" s="22">
        <v>0</v>
      </c>
      <c r="G119" s="22">
        <v>5415281.7999999998</v>
      </c>
      <c r="H119" s="22">
        <f t="shared" si="3"/>
        <v>5415281.7999999998</v>
      </c>
      <c r="I119" s="22">
        <v>3963235.4</v>
      </c>
      <c r="J119" s="22">
        <v>3910905.56</v>
      </c>
      <c r="K119" s="22">
        <f t="shared" si="2"/>
        <v>1452046.4</v>
      </c>
    </row>
    <row r="120" spans="2:11" ht="15" customHeight="1">
      <c r="B120" s="18"/>
      <c r="C120" s="19" t="s">
        <v>80</v>
      </c>
      <c r="D120" s="20" t="s">
        <v>81</v>
      </c>
      <c r="E120" s="16"/>
      <c r="F120" s="17">
        <f>+F122+F123+F124+F125+F126+F127+F128+F129+F130</f>
        <v>17271249000</v>
      </c>
      <c r="G120" s="17">
        <f>+G122+G123+G124+G125+G126+G127+G128+G129+G130</f>
        <v>1682561546.0800006</v>
      </c>
      <c r="H120" s="17">
        <f t="shared" si="3"/>
        <v>18953810546.080002</v>
      </c>
      <c r="I120" s="17">
        <f>+I122+I123+I124+I125+I126+I127+I128+I129+I130</f>
        <v>18808249698.339996</v>
      </c>
      <c r="J120" s="17">
        <f>+J122+J123+J124+J125+J126+J127+J128+J129+J130</f>
        <v>18747675465.089996</v>
      </c>
      <c r="K120" s="17">
        <f t="shared" si="2"/>
        <v>145560847.74000549</v>
      </c>
    </row>
    <row r="121" spans="2:11" ht="15" customHeight="1">
      <c r="B121" s="18"/>
      <c r="C121" s="26" t="s">
        <v>82</v>
      </c>
      <c r="D121" s="20"/>
      <c r="E121" s="16"/>
      <c r="F121" s="22"/>
      <c r="G121" s="22"/>
      <c r="H121" s="22"/>
      <c r="I121" s="22"/>
      <c r="J121" s="22"/>
      <c r="K121" s="22"/>
    </row>
    <row r="122" spans="2:11" ht="15" customHeight="1">
      <c r="B122" s="18"/>
      <c r="C122" s="26" t="s">
        <v>83</v>
      </c>
      <c r="D122" s="20" t="s">
        <v>187</v>
      </c>
      <c r="E122" s="16"/>
      <c r="F122" s="22">
        <v>10628803069.999998</v>
      </c>
      <c r="G122" s="22">
        <v>143782081.71000069</v>
      </c>
      <c r="H122" s="22">
        <f t="shared" si="3"/>
        <v>10772585151.709999</v>
      </c>
      <c r="I122" s="22">
        <v>10743349085.300001</v>
      </c>
      <c r="J122" s="22">
        <v>10689011939.92</v>
      </c>
      <c r="K122" s="22">
        <f t="shared" si="2"/>
        <v>29236066.40999794</v>
      </c>
    </row>
    <row r="123" spans="2:11" ht="15" customHeight="1">
      <c r="B123" s="18"/>
      <c r="C123" s="26" t="s">
        <v>85</v>
      </c>
      <c r="D123" s="20" t="s">
        <v>188</v>
      </c>
      <c r="E123" s="16"/>
      <c r="F123" s="22">
        <v>6330479000</v>
      </c>
      <c r="G123" s="22">
        <v>-234881095.79999992</v>
      </c>
      <c r="H123" s="22">
        <f t="shared" si="3"/>
        <v>6095597904.1999998</v>
      </c>
      <c r="I123" s="22">
        <v>5988166342.4700003</v>
      </c>
      <c r="J123" s="22">
        <v>5988166342.4700003</v>
      </c>
      <c r="K123" s="22">
        <f t="shared" si="2"/>
        <v>107431561.72999954</v>
      </c>
    </row>
    <row r="124" spans="2:11" ht="15" customHeight="1">
      <c r="B124" s="18"/>
      <c r="C124" s="26" t="s">
        <v>87</v>
      </c>
      <c r="D124" s="20" t="s">
        <v>88</v>
      </c>
      <c r="E124" s="16"/>
      <c r="F124" s="22">
        <v>311966930</v>
      </c>
      <c r="G124" s="22">
        <v>1701481685.6399999</v>
      </c>
      <c r="H124" s="22">
        <f t="shared" si="3"/>
        <v>2013448615.6399999</v>
      </c>
      <c r="I124" s="22">
        <v>2005291856.5099998</v>
      </c>
      <c r="J124" s="22">
        <v>2005253206.9400001</v>
      </c>
      <c r="K124" s="22">
        <f t="shared" si="2"/>
        <v>8156759.1300001144</v>
      </c>
    </row>
    <row r="125" spans="2:11" ht="15" customHeight="1">
      <c r="B125" s="18"/>
      <c r="C125" s="26" t="s">
        <v>89</v>
      </c>
      <c r="D125" s="20" t="s">
        <v>90</v>
      </c>
      <c r="E125" s="16"/>
      <c r="F125" s="22">
        <v>0</v>
      </c>
      <c r="G125" s="22">
        <v>35192073.729999997</v>
      </c>
      <c r="H125" s="22">
        <f t="shared" si="3"/>
        <v>35192073.729999997</v>
      </c>
      <c r="I125" s="22">
        <v>34455613.259999998</v>
      </c>
      <c r="J125" s="22">
        <v>34455613.259999998</v>
      </c>
      <c r="K125" s="22">
        <f t="shared" si="2"/>
        <v>736460.46999999881</v>
      </c>
    </row>
    <row r="126" spans="2:11" ht="15" customHeight="1">
      <c r="B126" s="18"/>
      <c r="C126" s="26" t="s">
        <v>91</v>
      </c>
      <c r="D126" s="20" t="s">
        <v>189</v>
      </c>
      <c r="E126" s="16"/>
      <c r="F126" s="22">
        <v>0</v>
      </c>
      <c r="G126" s="22">
        <v>36986800.799999997</v>
      </c>
      <c r="H126" s="22">
        <f t="shared" si="3"/>
        <v>36986800.799999997</v>
      </c>
      <c r="I126" s="22">
        <v>36986800.799999997</v>
      </c>
      <c r="J126" s="22">
        <v>30788362.5</v>
      </c>
      <c r="K126" s="22">
        <f t="shared" si="2"/>
        <v>0</v>
      </c>
    </row>
    <row r="127" spans="2:11" ht="15" customHeight="1">
      <c r="B127" s="18"/>
      <c r="C127" s="26" t="s">
        <v>93</v>
      </c>
      <c r="D127" s="20" t="s">
        <v>190</v>
      </c>
      <c r="E127" s="16"/>
      <c r="F127" s="22">
        <v>0</v>
      </c>
      <c r="G127" s="22">
        <v>0</v>
      </c>
      <c r="H127" s="22">
        <f t="shared" si="3"/>
        <v>0</v>
      </c>
      <c r="I127" s="22">
        <v>0</v>
      </c>
      <c r="J127" s="22">
        <v>0</v>
      </c>
      <c r="K127" s="22">
        <f t="shared" si="2"/>
        <v>0</v>
      </c>
    </row>
    <row r="128" spans="2:11" ht="15" customHeight="1">
      <c r="B128" s="18"/>
      <c r="C128" s="26" t="s">
        <v>95</v>
      </c>
      <c r="D128" s="20" t="s">
        <v>191</v>
      </c>
      <c r="E128" s="16"/>
      <c r="F128" s="22">
        <v>0</v>
      </c>
      <c r="G128" s="22">
        <v>0</v>
      </c>
      <c r="H128" s="22">
        <f t="shared" si="3"/>
        <v>0</v>
      </c>
      <c r="I128" s="22">
        <v>0</v>
      </c>
      <c r="J128" s="22">
        <v>0</v>
      </c>
      <c r="K128" s="22">
        <f t="shared" si="2"/>
        <v>0</v>
      </c>
    </row>
    <row r="129" spans="2:11" ht="15" customHeight="1">
      <c r="B129" s="18"/>
      <c r="C129" s="26" t="s">
        <v>97</v>
      </c>
      <c r="D129" s="20" t="s">
        <v>98</v>
      </c>
      <c r="E129" s="16"/>
      <c r="F129" s="22">
        <v>0</v>
      </c>
      <c r="G129" s="22">
        <v>0</v>
      </c>
      <c r="H129" s="22">
        <f t="shared" si="3"/>
        <v>0</v>
      </c>
      <c r="I129" s="22">
        <v>0</v>
      </c>
      <c r="J129" s="22">
        <v>0</v>
      </c>
      <c r="K129" s="22">
        <f t="shared" si="2"/>
        <v>0</v>
      </c>
    </row>
    <row r="130" spans="2:11" ht="15" customHeight="1">
      <c r="B130" s="18"/>
      <c r="C130" s="26" t="s">
        <v>99</v>
      </c>
      <c r="D130" s="20" t="s">
        <v>192</v>
      </c>
      <c r="E130" s="16"/>
      <c r="F130" s="22">
        <v>0</v>
      </c>
      <c r="G130" s="22">
        <v>0</v>
      </c>
      <c r="H130" s="22">
        <f t="shared" si="3"/>
        <v>0</v>
      </c>
      <c r="I130" s="22">
        <v>0</v>
      </c>
      <c r="J130" s="22">
        <v>0</v>
      </c>
      <c r="K130" s="22">
        <f t="shared" si="2"/>
        <v>0</v>
      </c>
    </row>
    <row r="131" spans="2:11" ht="15" customHeight="1">
      <c r="B131" s="18"/>
      <c r="C131" s="19" t="s">
        <v>101</v>
      </c>
      <c r="D131" s="20" t="s">
        <v>102</v>
      </c>
      <c r="E131" s="16"/>
      <c r="F131" s="17">
        <f>+F133+F134+F135+F136+F137+F138+F139+F140+F141</f>
        <v>0</v>
      </c>
      <c r="G131" s="17">
        <f>+G133+G134+G135+G136+G137+G138+G139+G140+G141</f>
        <v>169514787.48000002</v>
      </c>
      <c r="H131" s="17">
        <f t="shared" si="3"/>
        <v>169514787.48000002</v>
      </c>
      <c r="I131" s="17">
        <f>+I133+I134+I135+I136+I137+I138+I139+I140+I141</f>
        <v>149553685.98999998</v>
      </c>
      <c r="J131" s="17">
        <f>+J133+J134+J135+J136+J137+J138+J139+J140+J141</f>
        <v>139271581.08999997</v>
      </c>
      <c r="K131" s="17">
        <f t="shared" si="2"/>
        <v>19961101.490000039</v>
      </c>
    </row>
    <row r="132" spans="2:11" ht="15" customHeight="1">
      <c r="B132" s="18"/>
      <c r="C132" s="29" t="s">
        <v>103</v>
      </c>
      <c r="D132" s="20"/>
      <c r="E132" s="16"/>
      <c r="F132" s="22"/>
      <c r="G132" s="22"/>
      <c r="H132" s="22"/>
      <c r="I132" s="22"/>
      <c r="J132" s="22"/>
      <c r="K132" s="22"/>
    </row>
    <row r="133" spans="2:11" ht="15" customHeight="1">
      <c r="B133" s="18"/>
      <c r="C133" s="29" t="s">
        <v>104</v>
      </c>
      <c r="D133" s="20" t="s">
        <v>193</v>
      </c>
      <c r="E133" s="16"/>
      <c r="F133" s="22">
        <v>0</v>
      </c>
      <c r="G133" s="22">
        <v>48011590.670000002</v>
      </c>
      <c r="H133" s="22">
        <f t="shared" si="3"/>
        <v>48011590.670000002</v>
      </c>
      <c r="I133" s="22">
        <v>34713926.740000002</v>
      </c>
      <c r="J133" s="22">
        <v>24729000.32</v>
      </c>
      <c r="K133" s="22">
        <f t="shared" si="2"/>
        <v>13297663.93</v>
      </c>
    </row>
    <row r="134" spans="2:11" ht="15" customHeight="1">
      <c r="B134" s="18"/>
      <c r="C134" s="29" t="s">
        <v>106</v>
      </c>
      <c r="D134" s="20" t="s">
        <v>107</v>
      </c>
      <c r="E134" s="16"/>
      <c r="F134" s="22">
        <v>0</v>
      </c>
      <c r="G134" s="22">
        <v>664483.64</v>
      </c>
      <c r="H134" s="22">
        <f t="shared" si="3"/>
        <v>664483.64</v>
      </c>
      <c r="I134" s="22">
        <v>430053.06000000006</v>
      </c>
      <c r="J134" s="22">
        <v>132874.58000000002</v>
      </c>
      <c r="K134" s="22">
        <f t="shared" si="2"/>
        <v>234430.57999999996</v>
      </c>
    </row>
    <row r="135" spans="2:11" ht="15" customHeight="1">
      <c r="B135" s="18"/>
      <c r="C135" s="29" t="s">
        <v>108</v>
      </c>
      <c r="D135" s="20" t="s">
        <v>109</v>
      </c>
      <c r="E135" s="16"/>
      <c r="F135" s="22">
        <v>0</v>
      </c>
      <c r="G135" s="22">
        <v>7343767.9900000002</v>
      </c>
      <c r="H135" s="22">
        <f t="shared" si="3"/>
        <v>7343767.9900000002</v>
      </c>
      <c r="I135" s="22">
        <v>7030379.2200000007</v>
      </c>
      <c r="J135" s="22">
        <v>7030379.2200000007</v>
      </c>
      <c r="K135" s="22">
        <f t="shared" si="2"/>
        <v>313388.76999999955</v>
      </c>
    </row>
    <row r="136" spans="2:11" ht="15" customHeight="1">
      <c r="B136" s="18"/>
      <c r="C136" s="29" t="s">
        <v>110</v>
      </c>
      <c r="D136" s="20" t="s">
        <v>194</v>
      </c>
      <c r="E136" s="16"/>
      <c r="F136" s="22">
        <v>0</v>
      </c>
      <c r="G136" s="22">
        <v>71761762.979999989</v>
      </c>
      <c r="H136" s="22">
        <f t="shared" si="3"/>
        <v>71761762.979999989</v>
      </c>
      <c r="I136" s="22">
        <v>70852731.679999992</v>
      </c>
      <c r="J136" s="22">
        <v>70852731.679999992</v>
      </c>
      <c r="K136" s="22">
        <f t="shared" si="2"/>
        <v>909031.29999999702</v>
      </c>
    </row>
    <row r="137" spans="2:11" ht="15" customHeight="1">
      <c r="B137" s="18"/>
      <c r="C137" s="29" t="s">
        <v>112</v>
      </c>
      <c r="D137" s="20" t="s">
        <v>195</v>
      </c>
      <c r="E137" s="16"/>
      <c r="F137" s="22">
        <v>0</v>
      </c>
      <c r="G137" s="22">
        <v>0</v>
      </c>
      <c r="H137" s="22">
        <f t="shared" si="3"/>
        <v>0</v>
      </c>
      <c r="I137" s="22">
        <v>0</v>
      </c>
      <c r="J137" s="22">
        <v>0</v>
      </c>
      <c r="K137" s="22">
        <f t="shared" si="2"/>
        <v>0</v>
      </c>
    </row>
    <row r="138" spans="2:11" ht="15" customHeight="1">
      <c r="B138" s="18"/>
      <c r="C138" s="29" t="s">
        <v>114</v>
      </c>
      <c r="D138" s="20" t="s">
        <v>196</v>
      </c>
      <c r="E138" s="16"/>
      <c r="F138" s="22">
        <v>0</v>
      </c>
      <c r="G138" s="22">
        <v>36074906.200000003</v>
      </c>
      <c r="H138" s="22">
        <f t="shared" si="3"/>
        <v>36074906.200000003</v>
      </c>
      <c r="I138" s="22">
        <v>35409795.289999999</v>
      </c>
      <c r="J138" s="22">
        <v>35409795.289999999</v>
      </c>
      <c r="K138" s="22">
        <f t="shared" si="2"/>
        <v>665110.91000000387</v>
      </c>
    </row>
    <row r="139" spans="2:11" ht="15" customHeight="1">
      <c r="B139" s="18"/>
      <c r="C139" s="29" t="s">
        <v>116</v>
      </c>
      <c r="D139" s="20" t="s">
        <v>117</v>
      </c>
      <c r="E139" s="16"/>
      <c r="F139" s="22">
        <v>0</v>
      </c>
      <c r="G139" s="22">
        <v>0</v>
      </c>
      <c r="H139" s="22">
        <f t="shared" si="3"/>
        <v>0</v>
      </c>
      <c r="I139" s="22">
        <v>0</v>
      </c>
      <c r="J139" s="22">
        <v>0</v>
      </c>
      <c r="K139" s="22">
        <f t="shared" si="2"/>
        <v>0</v>
      </c>
    </row>
    <row r="140" spans="2:11" ht="15" customHeight="1">
      <c r="B140" s="18"/>
      <c r="C140" s="29" t="s">
        <v>118</v>
      </c>
      <c r="D140" s="20" t="s">
        <v>197</v>
      </c>
      <c r="E140" s="16"/>
      <c r="F140" s="22">
        <v>0</v>
      </c>
      <c r="G140" s="22">
        <v>0</v>
      </c>
      <c r="H140" s="22">
        <f t="shared" si="3"/>
        <v>0</v>
      </c>
      <c r="I140" s="22">
        <v>0</v>
      </c>
      <c r="J140" s="22">
        <v>0</v>
      </c>
      <c r="K140" s="22">
        <f t="shared" si="2"/>
        <v>0</v>
      </c>
    </row>
    <row r="141" spans="2:11" ht="15" customHeight="1">
      <c r="B141" s="18"/>
      <c r="C141" s="29" t="s">
        <v>120</v>
      </c>
      <c r="D141" s="20" t="s">
        <v>121</v>
      </c>
      <c r="E141" s="16"/>
      <c r="F141" s="22">
        <v>0</v>
      </c>
      <c r="G141" s="22">
        <v>5658276</v>
      </c>
      <c r="H141" s="22">
        <f t="shared" si="3"/>
        <v>5658276</v>
      </c>
      <c r="I141" s="22">
        <v>1116800</v>
      </c>
      <c r="J141" s="22">
        <v>1116800</v>
      </c>
      <c r="K141" s="22">
        <f t="shared" si="2"/>
        <v>4541476</v>
      </c>
    </row>
    <row r="142" spans="2:11" ht="15" customHeight="1">
      <c r="B142" s="18"/>
      <c r="C142" s="19" t="s">
        <v>122</v>
      </c>
      <c r="D142" s="20" t="s">
        <v>198</v>
      </c>
      <c r="E142" s="16" t="s">
        <v>199</v>
      </c>
      <c r="F142" s="17">
        <f>+F143+F144+F145</f>
        <v>79871498.030000001</v>
      </c>
      <c r="G142" s="17">
        <f>+G143+G144+G145</f>
        <v>2017460079.7800002</v>
      </c>
      <c r="H142" s="17">
        <f t="shared" si="3"/>
        <v>2097331577.8100002</v>
      </c>
      <c r="I142" s="17">
        <f>+I143+I144+I145</f>
        <v>2061368986.7999997</v>
      </c>
      <c r="J142" s="17">
        <f>+J143+J144+J145</f>
        <v>2026821282.8800004</v>
      </c>
      <c r="K142" s="17">
        <f t="shared" si="2"/>
        <v>35962591.010000467</v>
      </c>
    </row>
    <row r="143" spans="2:11" ht="15" customHeight="1">
      <c r="B143" s="18"/>
      <c r="C143" s="30" t="s">
        <v>124</v>
      </c>
      <c r="D143" s="20" t="s">
        <v>200</v>
      </c>
      <c r="E143" s="16"/>
      <c r="F143" s="22">
        <v>79871498.030000001</v>
      </c>
      <c r="G143" s="22">
        <v>2012260079.7800002</v>
      </c>
      <c r="H143" s="22">
        <f t="shared" si="3"/>
        <v>2092131577.8100002</v>
      </c>
      <c r="I143" s="22">
        <v>2056221298.0899997</v>
      </c>
      <c r="J143" s="22">
        <v>2021674777.0600004</v>
      </c>
      <c r="K143" s="22">
        <f t="shared" ref="K143:K169" si="4">+H143-I143</f>
        <v>35910279.720000505</v>
      </c>
    </row>
    <row r="144" spans="2:11" ht="15" customHeight="1">
      <c r="B144" s="18"/>
      <c r="C144" s="30" t="s">
        <v>126</v>
      </c>
      <c r="D144" s="20" t="s">
        <v>201</v>
      </c>
      <c r="E144" s="16"/>
      <c r="F144" s="22">
        <v>0</v>
      </c>
      <c r="G144" s="22">
        <v>5200000</v>
      </c>
      <c r="H144" s="22">
        <f t="shared" ref="H144:H169" si="5">SUM(F144:G144)</f>
        <v>5200000</v>
      </c>
      <c r="I144" s="22">
        <v>5147688.71</v>
      </c>
      <c r="J144" s="22">
        <v>5146505.82</v>
      </c>
      <c r="K144" s="22">
        <f t="shared" si="4"/>
        <v>52311.290000000037</v>
      </c>
    </row>
    <row r="145" spans="2:11" ht="15" customHeight="1">
      <c r="B145" s="18"/>
      <c r="C145" s="30" t="s">
        <v>128</v>
      </c>
      <c r="D145" s="20" t="s">
        <v>129</v>
      </c>
      <c r="E145" s="16"/>
      <c r="F145" s="22">
        <v>0</v>
      </c>
      <c r="G145" s="22">
        <v>0</v>
      </c>
      <c r="H145" s="22">
        <f t="shared" si="5"/>
        <v>0</v>
      </c>
      <c r="I145" s="22">
        <v>0</v>
      </c>
      <c r="J145" s="22">
        <v>0</v>
      </c>
      <c r="K145" s="22">
        <f t="shared" si="4"/>
        <v>0</v>
      </c>
    </row>
    <row r="146" spans="2:11" ht="15" customHeight="1">
      <c r="B146" s="18"/>
      <c r="C146" s="19" t="s">
        <v>130</v>
      </c>
      <c r="D146" s="20" t="s">
        <v>131</v>
      </c>
      <c r="E146" s="16"/>
      <c r="F146" s="17">
        <f>+F148+F149+F150+F151+F152+F154+F155</f>
        <v>19110340000</v>
      </c>
      <c r="G146" s="17">
        <f>+G148+G149+G150+G151+G152+G154+G155</f>
        <v>-19104767431.220001</v>
      </c>
      <c r="H146" s="17">
        <f t="shared" si="5"/>
        <v>5572568.7799987793</v>
      </c>
      <c r="I146" s="17">
        <f>+I148+I149+I150+I151+I152+I154+I155</f>
        <v>0</v>
      </c>
      <c r="J146" s="17">
        <f>+J148+J149+J150+J151+J152+J154+J155</f>
        <v>0</v>
      </c>
      <c r="K146" s="17">
        <f t="shared" si="4"/>
        <v>5572568.7799987793</v>
      </c>
    </row>
    <row r="147" spans="2:11" ht="15" customHeight="1">
      <c r="B147" s="18"/>
      <c r="C147" s="29" t="s">
        <v>132</v>
      </c>
      <c r="D147" s="20"/>
      <c r="E147" s="16"/>
      <c r="F147" s="22"/>
      <c r="G147" s="22"/>
      <c r="H147" s="22"/>
      <c r="I147" s="22"/>
      <c r="J147" s="22"/>
      <c r="K147" s="22"/>
    </row>
    <row r="148" spans="2:11" ht="15" customHeight="1">
      <c r="B148" s="18"/>
      <c r="C148" s="29" t="s">
        <v>133</v>
      </c>
      <c r="D148" s="20" t="s">
        <v>134</v>
      </c>
      <c r="E148" s="16"/>
      <c r="F148" s="22">
        <v>0</v>
      </c>
      <c r="G148" s="22">
        <v>0</v>
      </c>
      <c r="H148" s="22">
        <f t="shared" si="5"/>
        <v>0</v>
      </c>
      <c r="I148" s="22">
        <v>0</v>
      </c>
      <c r="J148" s="22">
        <v>0</v>
      </c>
      <c r="K148" s="22">
        <f t="shared" si="4"/>
        <v>0</v>
      </c>
    </row>
    <row r="149" spans="2:11" ht="15" customHeight="1">
      <c r="B149" s="18"/>
      <c r="C149" s="29" t="s">
        <v>135</v>
      </c>
      <c r="D149" s="20" t="s">
        <v>136</v>
      </c>
      <c r="E149" s="16"/>
      <c r="F149" s="22">
        <v>0</v>
      </c>
      <c r="G149" s="22">
        <v>0</v>
      </c>
      <c r="H149" s="22">
        <f t="shared" si="5"/>
        <v>0</v>
      </c>
      <c r="I149" s="22">
        <v>0</v>
      </c>
      <c r="J149" s="22">
        <v>0</v>
      </c>
      <c r="K149" s="22">
        <f t="shared" si="4"/>
        <v>0</v>
      </c>
    </row>
    <row r="150" spans="2:11" ht="15" customHeight="1">
      <c r="B150" s="18"/>
      <c r="C150" s="29" t="s">
        <v>137</v>
      </c>
      <c r="D150" s="20" t="s">
        <v>202</v>
      </c>
      <c r="E150" s="16"/>
      <c r="F150" s="22">
        <v>0</v>
      </c>
      <c r="G150" s="22">
        <v>0</v>
      </c>
      <c r="H150" s="22">
        <f t="shared" si="5"/>
        <v>0</v>
      </c>
      <c r="I150" s="22">
        <v>0</v>
      </c>
      <c r="J150" s="22">
        <v>0</v>
      </c>
      <c r="K150" s="22">
        <f t="shared" si="4"/>
        <v>0</v>
      </c>
    </row>
    <row r="151" spans="2:11" ht="15" customHeight="1">
      <c r="B151" s="18"/>
      <c r="C151" s="29" t="s">
        <v>139</v>
      </c>
      <c r="D151" s="20" t="s">
        <v>203</v>
      </c>
      <c r="E151" s="16"/>
      <c r="F151" s="22">
        <v>0</v>
      </c>
      <c r="G151" s="22">
        <v>0</v>
      </c>
      <c r="H151" s="22">
        <f t="shared" si="5"/>
        <v>0</v>
      </c>
      <c r="I151" s="22">
        <v>0</v>
      </c>
      <c r="J151" s="22">
        <v>0</v>
      </c>
      <c r="K151" s="22">
        <f t="shared" si="4"/>
        <v>0</v>
      </c>
    </row>
    <row r="152" spans="2:11" ht="15" customHeight="1">
      <c r="B152" s="31"/>
      <c r="C152" s="26" t="s">
        <v>141</v>
      </c>
      <c r="D152" s="20" t="s">
        <v>142</v>
      </c>
      <c r="E152" s="16"/>
      <c r="F152" s="22">
        <v>0</v>
      </c>
      <c r="G152" s="22">
        <v>0</v>
      </c>
      <c r="H152" s="22">
        <f t="shared" si="5"/>
        <v>0</v>
      </c>
      <c r="I152" s="22">
        <v>0</v>
      </c>
      <c r="J152" s="22">
        <v>0</v>
      </c>
      <c r="K152" s="22">
        <f t="shared" si="4"/>
        <v>0</v>
      </c>
    </row>
    <row r="153" spans="2:11" ht="15" customHeight="1">
      <c r="B153" s="31"/>
      <c r="C153" s="26" t="s">
        <v>204</v>
      </c>
      <c r="D153" s="20"/>
      <c r="E153" s="16"/>
      <c r="F153" s="22">
        <v>0</v>
      </c>
      <c r="G153" s="22">
        <v>0</v>
      </c>
      <c r="H153" s="22">
        <f t="shared" si="5"/>
        <v>0</v>
      </c>
      <c r="I153" s="22">
        <v>0</v>
      </c>
      <c r="J153" s="22">
        <v>0</v>
      </c>
      <c r="K153" s="22">
        <f t="shared" si="4"/>
        <v>0</v>
      </c>
    </row>
    <row r="154" spans="2:11" ht="15" customHeight="1">
      <c r="B154" s="31"/>
      <c r="C154" s="29" t="s">
        <v>144</v>
      </c>
      <c r="D154" s="20" t="s">
        <v>145</v>
      </c>
      <c r="E154" s="16"/>
      <c r="F154" s="22">
        <v>0</v>
      </c>
      <c r="G154" s="22">
        <v>0</v>
      </c>
      <c r="H154" s="22">
        <f t="shared" si="5"/>
        <v>0</v>
      </c>
      <c r="I154" s="22">
        <v>0</v>
      </c>
      <c r="J154" s="22">
        <v>0</v>
      </c>
      <c r="K154" s="22">
        <f t="shared" si="4"/>
        <v>0</v>
      </c>
    </row>
    <row r="155" spans="2:11" ht="15" customHeight="1">
      <c r="B155" s="31"/>
      <c r="C155" s="26" t="s">
        <v>146</v>
      </c>
      <c r="D155" s="20" t="s">
        <v>147</v>
      </c>
      <c r="E155" s="16"/>
      <c r="F155" s="22">
        <v>19110340000</v>
      </c>
      <c r="G155" s="22">
        <v>-19104767431.220001</v>
      </c>
      <c r="H155" s="22">
        <f t="shared" si="5"/>
        <v>5572568.7799987793</v>
      </c>
      <c r="I155" s="22">
        <v>0</v>
      </c>
      <c r="J155" s="22">
        <v>0</v>
      </c>
      <c r="K155" s="22">
        <f t="shared" si="4"/>
        <v>5572568.7799987793</v>
      </c>
    </row>
    <row r="156" spans="2:11" ht="15" customHeight="1">
      <c r="B156" s="31"/>
      <c r="C156" s="19" t="s">
        <v>148</v>
      </c>
      <c r="D156" s="20" t="s">
        <v>149</v>
      </c>
      <c r="E156" s="16"/>
      <c r="F156" s="17">
        <f>+F157+F158+F159</f>
        <v>6337001000</v>
      </c>
      <c r="G156" s="17">
        <f>+G157+G158+G159</f>
        <v>-72518325.059999987</v>
      </c>
      <c r="H156" s="17">
        <f t="shared" si="5"/>
        <v>6264482674.9399996</v>
      </c>
      <c r="I156" s="17">
        <f>+I157+I158+I159</f>
        <v>6264482674.9399996</v>
      </c>
      <c r="J156" s="17">
        <f>+J157+J158+J159</f>
        <v>6264482674.9399996</v>
      </c>
      <c r="K156" s="17">
        <f t="shared" si="4"/>
        <v>0</v>
      </c>
    </row>
    <row r="157" spans="2:11" ht="15" customHeight="1">
      <c r="B157" s="31"/>
      <c r="C157" s="21" t="s">
        <v>150</v>
      </c>
      <c r="D157" s="20" t="s">
        <v>205</v>
      </c>
      <c r="E157" s="16"/>
      <c r="F157" s="22">
        <v>0</v>
      </c>
      <c r="G157" s="22">
        <v>0</v>
      </c>
      <c r="H157" s="22">
        <f t="shared" si="5"/>
        <v>0</v>
      </c>
      <c r="I157" s="22">
        <v>0</v>
      </c>
      <c r="J157" s="22">
        <v>0</v>
      </c>
      <c r="K157" s="22">
        <f t="shared" si="4"/>
        <v>0</v>
      </c>
    </row>
    <row r="158" spans="2:11" ht="15" customHeight="1">
      <c r="B158" s="31"/>
      <c r="C158" s="21" t="s">
        <v>152</v>
      </c>
      <c r="D158" s="20" t="s">
        <v>153</v>
      </c>
      <c r="E158" s="16"/>
      <c r="F158" s="22">
        <v>6337001000</v>
      </c>
      <c r="G158" s="22">
        <v>-72518325.059999987</v>
      </c>
      <c r="H158" s="22">
        <f t="shared" si="5"/>
        <v>6264482674.9399996</v>
      </c>
      <c r="I158" s="22">
        <v>6264482674.9399996</v>
      </c>
      <c r="J158" s="22">
        <v>6264482674.9399996</v>
      </c>
      <c r="K158" s="22">
        <f t="shared" si="4"/>
        <v>0</v>
      </c>
    </row>
    <row r="159" spans="2:11" ht="15" customHeight="1">
      <c r="B159" s="31"/>
      <c r="C159" s="21" t="s">
        <v>154</v>
      </c>
      <c r="D159" s="20" t="s">
        <v>155</v>
      </c>
      <c r="E159" s="16"/>
      <c r="F159" s="22">
        <v>0</v>
      </c>
      <c r="G159" s="22">
        <v>0</v>
      </c>
      <c r="H159" s="22">
        <f t="shared" si="5"/>
        <v>0</v>
      </c>
      <c r="I159" s="22">
        <v>0</v>
      </c>
      <c r="J159" s="22">
        <v>0</v>
      </c>
      <c r="K159" s="22">
        <f t="shared" si="4"/>
        <v>0</v>
      </c>
    </row>
    <row r="160" spans="2:11" ht="15" customHeight="1">
      <c r="B160" s="31"/>
      <c r="C160" s="19" t="s">
        <v>18</v>
      </c>
      <c r="D160" s="20" t="s">
        <v>206</v>
      </c>
      <c r="E160" s="16" t="s">
        <v>157</v>
      </c>
      <c r="F160" s="17">
        <f>+F161+F162+F163+F164+F165+F166+F167</f>
        <v>588080379.27999985</v>
      </c>
      <c r="G160" s="17">
        <f>+G161+G162+G163+G164+G165+G166+G167</f>
        <v>2.3283064365386963E-10</v>
      </c>
      <c r="H160" s="17">
        <f t="shared" si="5"/>
        <v>588080379.27999985</v>
      </c>
      <c r="I160" s="17">
        <f>+I161+I162+I163+I164+I165+I166+I167</f>
        <v>584935731.50000012</v>
      </c>
      <c r="J160" s="17">
        <f>+J161+J162+J163+J164+J165+J166+J167</f>
        <v>584935731.50000012</v>
      </c>
      <c r="K160" s="17">
        <f t="shared" si="4"/>
        <v>3144647.779999733</v>
      </c>
    </row>
    <row r="161" spans="2:11" ht="15" customHeight="1">
      <c r="B161" s="31"/>
      <c r="C161" s="21" t="s">
        <v>158</v>
      </c>
      <c r="D161" s="20" t="s">
        <v>207</v>
      </c>
      <c r="E161" s="16"/>
      <c r="F161" s="22">
        <v>588080379.27999985</v>
      </c>
      <c r="G161" s="22">
        <v>2.3283064365386963E-10</v>
      </c>
      <c r="H161" s="22">
        <f t="shared" si="5"/>
        <v>588080379.27999985</v>
      </c>
      <c r="I161" s="22">
        <v>584935731.50000012</v>
      </c>
      <c r="J161" s="22">
        <v>584935731.50000012</v>
      </c>
      <c r="K161" s="22">
        <f t="shared" si="4"/>
        <v>3144647.779999733</v>
      </c>
    </row>
    <row r="162" spans="2:11" ht="15" customHeight="1">
      <c r="B162" s="31"/>
      <c r="C162" s="21" t="s">
        <v>160</v>
      </c>
      <c r="D162" s="20" t="s">
        <v>161</v>
      </c>
      <c r="E162" s="16"/>
      <c r="F162" s="22">
        <v>0</v>
      </c>
      <c r="G162" s="22">
        <v>0</v>
      </c>
      <c r="H162" s="22">
        <f t="shared" si="5"/>
        <v>0</v>
      </c>
      <c r="I162" s="22">
        <v>0</v>
      </c>
      <c r="J162" s="22">
        <v>0</v>
      </c>
      <c r="K162" s="22">
        <f t="shared" si="4"/>
        <v>0</v>
      </c>
    </row>
    <row r="163" spans="2:11" ht="15" customHeight="1">
      <c r="B163" s="31"/>
      <c r="C163" s="21" t="s">
        <v>162</v>
      </c>
      <c r="D163" s="20" t="s">
        <v>163</v>
      </c>
      <c r="E163" s="16"/>
      <c r="F163" s="22">
        <v>0</v>
      </c>
      <c r="G163" s="22">
        <v>0</v>
      </c>
      <c r="H163" s="22">
        <f t="shared" si="5"/>
        <v>0</v>
      </c>
      <c r="I163" s="22">
        <v>0</v>
      </c>
      <c r="J163" s="22">
        <v>0</v>
      </c>
      <c r="K163" s="22">
        <f t="shared" si="4"/>
        <v>0</v>
      </c>
    </row>
    <row r="164" spans="2:11" ht="15" customHeight="1">
      <c r="B164" s="31"/>
      <c r="C164" s="21" t="s">
        <v>164</v>
      </c>
      <c r="D164" s="20" t="s">
        <v>165</v>
      </c>
      <c r="E164" s="16"/>
      <c r="F164" s="22">
        <v>0</v>
      </c>
      <c r="G164" s="22">
        <v>0</v>
      </c>
      <c r="H164" s="22">
        <f t="shared" si="5"/>
        <v>0</v>
      </c>
      <c r="I164" s="22">
        <v>0</v>
      </c>
      <c r="J164" s="22">
        <v>0</v>
      </c>
      <c r="K164" s="22">
        <f t="shared" si="4"/>
        <v>0</v>
      </c>
    </row>
    <row r="165" spans="2:11" ht="15" customHeight="1">
      <c r="B165" s="31"/>
      <c r="C165" s="21" t="s">
        <v>166</v>
      </c>
      <c r="D165" s="20" t="s">
        <v>208</v>
      </c>
      <c r="E165" s="16"/>
      <c r="F165" s="22">
        <v>0</v>
      </c>
      <c r="G165" s="22">
        <v>0</v>
      </c>
      <c r="H165" s="22">
        <f t="shared" si="5"/>
        <v>0</v>
      </c>
      <c r="I165" s="22">
        <v>0</v>
      </c>
      <c r="J165" s="22">
        <v>0</v>
      </c>
      <c r="K165" s="22">
        <f t="shared" si="4"/>
        <v>0</v>
      </c>
    </row>
    <row r="166" spans="2:11" ht="15" customHeight="1">
      <c r="B166" s="31"/>
      <c r="C166" s="21" t="s">
        <v>168</v>
      </c>
      <c r="D166" s="20" t="s">
        <v>169</v>
      </c>
      <c r="E166" s="16"/>
      <c r="F166" s="22">
        <v>0</v>
      </c>
      <c r="G166" s="22">
        <v>0</v>
      </c>
      <c r="H166" s="22">
        <f t="shared" si="5"/>
        <v>0</v>
      </c>
      <c r="I166" s="22">
        <v>0</v>
      </c>
      <c r="J166" s="22">
        <v>0</v>
      </c>
      <c r="K166" s="22">
        <f t="shared" si="4"/>
        <v>0</v>
      </c>
    </row>
    <row r="167" spans="2:11" ht="15" customHeight="1">
      <c r="B167" s="31"/>
      <c r="C167" s="21" t="s">
        <v>170</v>
      </c>
      <c r="D167" s="20" t="s">
        <v>171</v>
      </c>
      <c r="E167" s="16"/>
      <c r="F167" s="22">
        <v>0</v>
      </c>
      <c r="G167" s="22">
        <v>0</v>
      </c>
      <c r="H167" s="22">
        <f t="shared" si="5"/>
        <v>0</v>
      </c>
      <c r="I167" s="22">
        <v>0</v>
      </c>
      <c r="J167" s="22">
        <v>0</v>
      </c>
      <c r="K167" s="22">
        <f t="shared" si="4"/>
        <v>0</v>
      </c>
    </row>
    <row r="168" spans="2:11" ht="15" customHeight="1">
      <c r="B168" s="31"/>
      <c r="C168" s="29"/>
      <c r="D168" s="20"/>
      <c r="E168" s="16"/>
      <c r="F168" s="22"/>
      <c r="G168" s="22"/>
      <c r="H168" s="22"/>
      <c r="I168" s="22"/>
      <c r="J168" s="22"/>
      <c r="K168" s="22"/>
    </row>
    <row r="169" spans="2:11" ht="15" customHeight="1">
      <c r="B169" s="31"/>
      <c r="C169" s="14" t="s">
        <v>209</v>
      </c>
      <c r="D169" s="15" t="s">
        <v>210</v>
      </c>
      <c r="E169" s="27" t="s">
        <v>211</v>
      </c>
      <c r="F169" s="17">
        <f>+F13+F91</f>
        <v>108309007000</v>
      </c>
      <c r="G169" s="17">
        <f>+G13+G91</f>
        <v>6518315801.7400055</v>
      </c>
      <c r="H169" s="17">
        <f t="shared" si="5"/>
        <v>114827322801.74001</v>
      </c>
      <c r="I169" s="17">
        <f>+I13+I91</f>
        <v>112403314166.26997</v>
      </c>
      <c r="J169" s="17">
        <f>+J13+J91</f>
        <v>111452846643.82996</v>
      </c>
      <c r="K169" s="17">
        <f t="shared" si="4"/>
        <v>2424008635.4700317</v>
      </c>
    </row>
    <row r="170" spans="2:11">
      <c r="B170" s="32"/>
      <c r="C170" s="33"/>
      <c r="D170" s="33"/>
      <c r="E170" s="34"/>
      <c r="F170" s="35"/>
      <c r="G170" s="35"/>
      <c r="H170" s="35"/>
      <c r="I170" s="35"/>
      <c r="J170" s="35"/>
      <c r="K170" s="35"/>
    </row>
    <row r="172" spans="2:11">
      <c r="F172" s="36"/>
      <c r="G172" s="36"/>
      <c r="H172" s="36"/>
      <c r="I172" s="36"/>
      <c r="J172" s="36"/>
      <c r="K172" s="36"/>
    </row>
    <row r="173" spans="2:11">
      <c r="B173" s="42"/>
      <c r="C173" s="42"/>
      <c r="D173" s="42"/>
      <c r="E173" s="42"/>
      <c r="F173" s="42"/>
      <c r="G173" s="42"/>
      <c r="H173" s="42"/>
      <c r="I173" s="42"/>
      <c r="J173" s="42"/>
      <c r="K173" s="42"/>
    </row>
    <row r="174" spans="2:11">
      <c r="B174" s="37"/>
      <c r="C174" s="37"/>
      <c r="D174" s="37"/>
      <c r="E174" s="38"/>
      <c r="F174" s="38"/>
      <c r="G174" s="38"/>
      <c r="H174" s="38"/>
      <c r="I174" s="38"/>
      <c r="J174" s="38"/>
      <c r="K174" s="38"/>
    </row>
    <row r="175" spans="2:11">
      <c r="B175" s="38"/>
      <c r="C175" s="38"/>
      <c r="D175" s="38"/>
      <c r="E175" s="38"/>
      <c r="F175" s="38"/>
      <c r="G175" s="38"/>
      <c r="H175" s="38"/>
      <c r="I175" s="38"/>
      <c r="J175" s="38"/>
      <c r="K175" s="38"/>
    </row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  <row r="65599" hidden="1"/>
    <row r="65600" hidden="1"/>
    <row r="65601" hidden="1"/>
    <row r="65602" hidden="1"/>
    <row r="65603" hidden="1"/>
    <row r="65604" hidden="1"/>
    <row r="65605" hidden="1"/>
    <row r="65606" hidden="1"/>
    <row r="65607" hidden="1"/>
    <row r="65608" hidden="1"/>
    <row r="65609" hidden="1"/>
    <row r="65610" hidden="1"/>
    <row r="65611" hidden="1"/>
    <row r="65612" hidden="1"/>
    <row r="65613" hidden="1"/>
    <row r="65614" hidden="1"/>
    <row r="65615" hidden="1"/>
    <row r="65616" hidden="1"/>
    <row r="65617" hidden="1"/>
    <row r="65618" hidden="1"/>
    <row r="65619" hidden="1"/>
    <row r="65620" hidden="1"/>
    <row r="65621" hidden="1"/>
    <row r="65622" hidden="1"/>
    <row r="65623" hidden="1"/>
    <row r="65624" hidden="1"/>
    <row r="65625" hidden="1"/>
    <row r="65626" hidden="1"/>
    <row r="65627" hidden="1"/>
    <row r="65628" hidden="1"/>
    <row r="65629" hidden="1"/>
    <row r="65630" hidden="1"/>
    <row r="65631" hidden="1"/>
    <row r="65632" hidden="1"/>
    <row r="65633" hidden="1"/>
    <row r="65634" hidden="1"/>
    <row r="65635" hidden="1"/>
    <row r="65636" hidden="1"/>
    <row r="65637" hidden="1"/>
    <row r="65638" hidden="1"/>
    <row r="65639" hidden="1"/>
    <row r="65640" hidden="1"/>
    <row r="65641" hidden="1"/>
    <row r="65642" hidden="1"/>
    <row r="65643" hidden="1"/>
    <row r="65644" hidden="1"/>
    <row r="65645" hidden="1"/>
    <row r="65646" hidden="1"/>
    <row r="65647" hidden="1"/>
    <row r="65648" hidden="1"/>
    <row r="65649" hidden="1"/>
    <row r="65650" hidden="1"/>
    <row r="65651" hidden="1"/>
  </sheetData>
  <mergeCells count="10">
    <mergeCell ref="B9:E11"/>
    <mergeCell ref="F9:J9"/>
    <mergeCell ref="K9:K10"/>
    <mergeCell ref="B173:K173"/>
    <mergeCell ref="F2:I2"/>
    <mergeCell ref="F3:I3"/>
    <mergeCell ref="F4:I4"/>
    <mergeCell ref="F5:I5"/>
    <mergeCell ref="F6:I6"/>
    <mergeCell ref="F7:I7"/>
  </mergeCells>
  <printOptions horizontalCentered="1"/>
  <pageMargins left="0.51181102362204722" right="0" top="0.15748031496062992" bottom="0.15748031496062992" header="0.31496062992125984" footer="0.31496062992125984"/>
  <pageSetup scale="31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6a_Analítico Egr Detallado COG</vt:lpstr>
      <vt:lpstr>'6a_Analítico Egr Detallado COG'!Área_de_impresión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Polo</cp:lastModifiedBy>
  <cp:lastPrinted>2019-05-16T02:02:52Z</cp:lastPrinted>
  <dcterms:created xsi:type="dcterms:W3CDTF">2019-05-16T01:59:42Z</dcterms:created>
  <dcterms:modified xsi:type="dcterms:W3CDTF">2019-05-16T04:22:54Z</dcterms:modified>
</cp:coreProperties>
</file>