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rchivos\Estados Financieros 4o trim 2019 Informe de Gestión Financiera\"/>
    </mc:Choice>
  </mc:AlternateContent>
  <bookViews>
    <workbookView xWindow="0" yWindow="300" windowWidth="20730" windowHeight="11460" firstSheet="2" activeTab="2"/>
  </bookViews>
  <sheets>
    <sheet name="c) Endeudamiento Neto 1er" sheetId="9" state="hidden" r:id="rId1"/>
    <sheet name="d) Intereses de la Deuda 1er" sheetId="10" state="hidden" r:id="rId2"/>
    <sheet name="d) Intereses de la Deuda 4Tr" sheetId="12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12" l="1"/>
  <c r="C54" i="12"/>
  <c r="C44" i="12" l="1"/>
  <c r="C56" i="12" s="1"/>
  <c r="D44" i="12" l="1"/>
  <c r="D56" i="12" s="1"/>
  <c r="C40" i="10"/>
  <c r="D9" i="10"/>
  <c r="D40" i="10" s="1"/>
  <c r="D34" i="9"/>
  <c r="D52" i="10"/>
  <c r="C52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E34" i="9"/>
  <c r="F10" i="9"/>
  <c r="C54" i="10" l="1"/>
  <c r="D54" i="10"/>
  <c r="F11" i="9" l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C34" i="9"/>
  <c r="F34" i="9" l="1"/>
  <c r="F46" i="9"/>
  <c r="D46" i="9"/>
  <c r="D48" i="9" s="1"/>
  <c r="C46" i="9"/>
  <c r="J31" i="9"/>
  <c r="J30" i="9"/>
  <c r="C48" i="9" l="1"/>
  <c r="F48" i="9"/>
</calcChain>
</file>

<file path=xl/sharedStrings.xml><?xml version="1.0" encoding="utf-8"?>
<sst xmlns="http://schemas.openxmlformats.org/spreadsheetml/2006/main" count="201" uniqueCount="72">
  <si>
    <t>Poder Ejecutivo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</si>
  <si>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</si>
  <si>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</si>
  <si>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</si>
  <si>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</si>
  <si>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</si>
  <si>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</si>
  <si>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</si>
  <si>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Creditos Bancarios</t>
  </si>
  <si>
    <t>Total Créditos Bancarios</t>
  </si>
  <si>
    <t>Otros Instrumentos de Deuda</t>
  </si>
  <si>
    <t>Total Otros Instrumentos de Deuda</t>
  </si>
  <si>
    <t>TOTAL</t>
  </si>
  <si>
    <t>Scotiabank $100 mdp</t>
  </si>
  <si>
    <t>Banorte $632 mdp</t>
  </si>
  <si>
    <t>Banorte $374 mdp</t>
  </si>
  <si>
    <t>Banorte $500 mdp</t>
  </si>
  <si>
    <t>Banorte $1,400 mdp</t>
  </si>
  <si>
    <t>Banobras $389 mdp</t>
  </si>
  <si>
    <t>Banobras $500 mdp</t>
  </si>
  <si>
    <t>Banobras $1,750 mdp</t>
  </si>
  <si>
    <t>Banobras $1,920 mdp</t>
  </si>
  <si>
    <t>Interacciones $665 mdp</t>
  </si>
  <si>
    <t>Santander $409 mdp</t>
  </si>
  <si>
    <t>Banamex $2,191 mdp</t>
  </si>
  <si>
    <t>Banorte $610 mdp</t>
  </si>
  <si>
    <t>Bancomer $ 535 mdp</t>
  </si>
  <si>
    <t>Banamex $ 735 mdp</t>
  </si>
  <si>
    <t xml:space="preserve">Banobras $1,000 mdp de Vagones </t>
  </si>
  <si>
    <t xml:space="preserve">Banobras $420 mdp </t>
  </si>
  <si>
    <t>N.A</t>
  </si>
  <si>
    <t>C</t>
  </si>
  <si>
    <t>Disposciones</t>
  </si>
  <si>
    <t>D=A+C-B</t>
  </si>
  <si>
    <t>Del 01 de Enero al 31 de Marzo del 2017</t>
  </si>
  <si>
    <t>Intereses de la Deuda</t>
  </si>
  <si>
    <t>Devengado</t>
  </si>
  <si>
    <t>Pagado</t>
  </si>
  <si>
    <t>Créditos Bancarios</t>
  </si>
  <si>
    <t xml:space="preserve">Banobras $1,000 mdp PROFISE </t>
  </si>
  <si>
    <t xml:space="preserve">Banobras $300 mdp PROFISE </t>
  </si>
  <si>
    <t xml:space="preserve">Banobras$ 299 mdp "JOVA" </t>
  </si>
  <si>
    <t xml:space="preserve">Banobras$ 223 mdp "MANUEL" </t>
  </si>
  <si>
    <t>Banobras $500.38 mdp "JUICIOS ORALES"</t>
  </si>
  <si>
    <t>Banobras $ 86 mdp "JUICIOS ORALES"</t>
  </si>
  <si>
    <t>Banobras $ 56 mdp "JUICIOS ORALES"</t>
  </si>
  <si>
    <t>Banorte $153 mdp</t>
  </si>
  <si>
    <t>Banorte $249 mdp</t>
  </si>
  <si>
    <t>Banamex $490 mdp</t>
  </si>
  <si>
    <t>Banorte $957 mdp</t>
  </si>
  <si>
    <t>Santander $1,355 mdp</t>
  </si>
  <si>
    <t>Banobras $1,444 mdp</t>
  </si>
  <si>
    <t>Banobras $1,928 mdp</t>
  </si>
  <si>
    <t>Cuenta Pública 2017</t>
  </si>
  <si>
    <t>TOTAL INTERESES</t>
  </si>
  <si>
    <t>Gobierno del Estado de Jalisco (Poder Ejecutivo)</t>
  </si>
  <si>
    <t xml:space="preserve">Intereses de la Deuda </t>
  </si>
  <si>
    <t>Total de Intereses de Créditos Bancarios</t>
  </si>
  <si>
    <t>Total de Intereses de Otros Instrumentos de Deuda</t>
  </si>
  <si>
    <t>Del 01 de Enero de 2019 al 31 de Diciembre de 2019</t>
  </si>
  <si>
    <t>Banorte $800 mdp</t>
  </si>
  <si>
    <t xml:space="preserve">Banorte 500 mdp (398) Decreto 25528/LX/15 </t>
  </si>
  <si>
    <t xml:space="preserve">Bancomer $1´312 mdp </t>
  </si>
  <si>
    <t>Banorte $5,115 mdp</t>
  </si>
  <si>
    <t xml:space="preserve">Santander $3,000 mdp </t>
  </si>
  <si>
    <t xml:space="preserve">Bancomer $2,000 mdp </t>
  </si>
  <si>
    <t>Bancomer $1,000 mdp</t>
  </si>
  <si>
    <t xml:space="preserve">Banorte $2,300 mdp </t>
  </si>
  <si>
    <t xml:space="preserve">Banobras $2,500 mdp </t>
  </si>
  <si>
    <t xml:space="preserve">Banobras $569 mdp </t>
  </si>
  <si>
    <t xml:space="preserve">Banobras 2,250 mdp </t>
  </si>
  <si>
    <t xml:space="preserve">Banobras $700 mdp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</si>
</sst>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0" xfId="0" applyFont="1" applyFill="1"/>
    <xf numFmtId="0" fontId="4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0" fillId="0" borderId="0" xfId="0" applyNumberFormat="1"/>
    <xf numFmtId="0" fontId="9" fillId="0" borderId="3" xfId="0" applyFont="1" applyBorder="1" applyAlignment="1" applyProtection="1">
      <alignment horizontal="left"/>
      <protection locked="0"/>
    </xf>
    <xf numFmtId="3" fontId="0" fillId="0" borderId="0" xfId="0" applyNumberFormat="1"/>
    <xf numFmtId="43" fontId="8" fillId="0" borderId="0" xfId="1" applyFont="1"/>
    <xf numFmtId="3" fontId="0" fillId="0" borderId="0" xfId="0" applyNumberFormat="1" applyAlignment="1">
      <alignment horizontal="center" wrapText="1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4" fontId="9" fillId="0" borderId="6" xfId="0" applyNumberFormat="1" applyFont="1" applyBorder="1" applyAlignment="1" applyProtection="1">
      <alignment horizontal="right"/>
    </xf>
    <xf numFmtId="43" fontId="0" fillId="0" borderId="0" xfId="1" applyFont="1"/>
    <xf numFmtId="43" fontId="0" fillId="0" borderId="0" xfId="0" applyNumberFormat="1"/>
    <xf numFmtId="43" fontId="0" fillId="3" borderId="0" xfId="1" applyFont="1" applyFill="1"/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/>
    <xf numFmtId="4" fontId="3" fillId="2" borderId="3" xfId="1" applyNumberFormat="1" applyFont="1" applyFill="1" applyBorder="1" applyAlignment="1" applyProtection="1">
      <alignment vertical="center"/>
    </xf>
    <xf numFmtId="4" fontId="3" fillId="2" borderId="3" xfId="1" applyNumberFormat="1" applyFont="1" applyFill="1" applyBorder="1" applyAlignment="1" applyProtection="1">
      <alignment horizontal="center" vertical="center"/>
    </xf>
    <xf numFmtId="4" fontId="5" fillId="0" borderId="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6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>
      <alignment horizontal="right"/>
    </xf>
    <xf numFmtId="44" fontId="7" fillId="0" borderId="0" xfId="4" applyFont="1" applyFill="1" applyAlignment="1">
      <alignment vertical="center"/>
    </xf>
    <xf numFmtId="44" fontId="9" fillId="3" borderId="6" xfId="4" applyFont="1" applyFill="1" applyBorder="1" applyAlignment="1" applyProtection="1">
      <alignment horizontal="right"/>
    </xf>
    <xf numFmtId="44" fontId="9" fillId="3" borderId="6" xfId="4" applyFont="1" applyFill="1" applyBorder="1" applyAlignment="1" applyProtection="1">
      <alignment horizontal="right"/>
      <protection locked="0"/>
    </xf>
    <xf numFmtId="44" fontId="0" fillId="0" borderId="6" xfId="4" applyFont="1" applyBorder="1"/>
    <xf numFmtId="0" fontId="10" fillId="3" borderId="0" xfId="0" applyFont="1" applyFill="1"/>
    <xf numFmtId="164" fontId="3" fillId="2" borderId="6" xfId="1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left"/>
      <protection locked="0"/>
    </xf>
    <xf numFmtId="3" fontId="5" fillId="0" borderId="6" xfId="0" applyNumberFormat="1" applyFont="1" applyBorder="1" applyAlignment="1"/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4" fontId="5" fillId="0" borderId="6" xfId="0" applyNumberFormat="1" applyFont="1" applyBorder="1" applyAlignment="1"/>
    <xf numFmtId="44" fontId="7" fillId="0" borderId="6" xfId="4" applyFont="1" applyFill="1" applyBorder="1" applyAlignment="1">
      <alignment vertical="center"/>
    </xf>
    <xf numFmtId="165" fontId="0" fillId="0" borderId="6" xfId="4" applyNumberFormat="1" applyFont="1" applyBorder="1"/>
    <xf numFmtId="44" fontId="4" fillId="0" borderId="6" xfId="4" applyFont="1" applyBorder="1" applyAlignment="1" applyProtection="1">
      <alignment horizontal="right"/>
      <protection locked="0"/>
    </xf>
    <xf numFmtId="165" fontId="8" fillId="0" borderId="0" xfId="0" applyNumberFormat="1" applyFont="1" applyAlignment="1">
      <alignment horizontal="left" vertical="center"/>
    </xf>
    <xf numFmtId="164" fontId="11" fillId="3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 applyProtection="1">
      <alignment vertical="center"/>
    </xf>
    <xf numFmtId="44" fontId="0" fillId="0" borderId="0" xfId="4" applyFont="1"/>
    <xf numFmtId="4" fontId="4" fillId="0" borderId="0" xfId="0" applyNumberFormat="1" applyFont="1" applyBorder="1" applyAlignment="1">
      <alignment horizontal="right" indent="1"/>
    </xf>
    <xf numFmtId="4" fontId="4" fillId="0" borderId="4" xfId="0" applyNumberFormat="1" applyFont="1" applyBorder="1" applyAlignment="1">
      <alignment horizontal="left" indent="1"/>
    </xf>
    <xf numFmtId="0" fontId="5" fillId="0" borderId="6" xfId="0" applyFont="1" applyBorder="1" applyAlignment="1">
      <alignment horizontal="left"/>
    </xf>
    <xf numFmtId="3" fontId="4" fillId="0" borderId="6" xfId="4" applyNumberFormat="1" applyFont="1" applyBorder="1" applyAlignment="1" applyProtection="1">
      <alignment horizontal="right" indent="1"/>
      <protection locked="0"/>
    </xf>
    <xf numFmtId="3" fontId="5" fillId="0" borderId="6" xfId="1" applyNumberFormat="1" applyFont="1" applyBorder="1" applyAlignment="1">
      <alignment horizontal="right" indent="1"/>
    </xf>
    <xf numFmtId="3" fontId="4" fillId="0" borderId="6" xfId="1" applyNumberFormat="1" applyFont="1" applyBorder="1" applyAlignment="1" applyProtection="1">
      <alignment horizontal="right" indent="1"/>
      <protection locked="0"/>
    </xf>
    <xf numFmtId="3" fontId="5" fillId="0" borderId="6" xfId="0" applyNumberFormat="1" applyFont="1" applyBorder="1" applyAlignment="1">
      <alignment horizontal="right" indent="1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11" fillId="3" borderId="6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4 2" xfId="2"/>
    <cellStyle name="Moneda" xfId="4" builtinId="4"/>
    <cellStyle name="Normal" xfId="0" builtinId="0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1438275</xdr:colOff>
      <xdr:row>4</xdr:row>
      <xdr:rowOff>155758</xdr:rowOff>
    </xdr:to>
    <xdr:pic>
      <xdr:nvPicPr>
        <xdr:cNvPr id="2" name="1 Imagen" descr="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775" y="200025"/>
          <a:ext cx="1409700" cy="717733"/>
        </a:xfrm>
        <a:prstGeom prst="rect">
          <a:avLst/>
        </a:prstGeom>
      </xdr:spPr>
    </xdr:pic>
    <xdr:clientData/>
  </xdr:twoCellAnchor>
  <xdr:twoCellAnchor editAs="oneCell">
    <xdr:from>
      <xdr:col>5</xdr:col>
      <xdr:colOff>188572</xdr:colOff>
      <xdr:row>1</xdr:row>
      <xdr:rowOff>189818</xdr:rowOff>
    </xdr:from>
    <xdr:to>
      <xdr:col>6</xdr:col>
      <xdr:colOff>1215</xdr:colOff>
      <xdr:row>4</xdr:row>
      <xdr:rowOff>16837</xdr:rowOff>
    </xdr:to>
    <xdr:pic>
      <xdr:nvPicPr>
        <xdr:cNvPr id="3" name="2 Imagen" descr="CARPETA PORTADA.jpg"/>
        <xdr:cNvPicPr/>
      </xdr:nvPicPr>
      <xdr:blipFill>
        <a:blip xmlns:r="http://schemas.openxmlformats.org/officeDocument/2006/relationships" r:embed="rId2" cstate="print"/>
        <a:srcRect l="61633" t="82652" r="11460" b="10614"/>
        <a:stretch>
          <a:fillRect/>
        </a:stretch>
      </xdr:blipFill>
      <xdr:spPr>
        <a:xfrm>
          <a:off x="6246472" y="380318"/>
          <a:ext cx="1294310" cy="398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1</xdr:col>
      <xdr:colOff>1160584</xdr:colOff>
      <xdr:row>4</xdr:row>
      <xdr:rowOff>76200</xdr:rowOff>
    </xdr:to>
    <xdr:pic>
      <xdr:nvPicPr>
        <xdr:cNvPr id="2" name="1 Imagen" descr="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66700"/>
          <a:ext cx="1122484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502897</xdr:colOff>
      <xdr:row>2</xdr:row>
      <xdr:rowOff>37418</xdr:rowOff>
    </xdr:from>
    <xdr:to>
      <xdr:col>3</xdr:col>
      <xdr:colOff>1508611</xdr:colOff>
      <xdr:row>3</xdr:row>
      <xdr:rowOff>164242</xdr:rowOff>
    </xdr:to>
    <xdr:pic>
      <xdr:nvPicPr>
        <xdr:cNvPr id="3" name="2 Imagen" descr="CARPETA PORTADA.jpg"/>
        <xdr:cNvPicPr/>
      </xdr:nvPicPr>
      <xdr:blipFill>
        <a:blip xmlns:r="http://schemas.openxmlformats.org/officeDocument/2006/relationships" r:embed="rId2" cstate="print"/>
        <a:srcRect l="61633" t="82652" r="11460" b="10614"/>
        <a:stretch>
          <a:fillRect/>
        </a:stretch>
      </xdr:blipFill>
      <xdr:spPr>
        <a:xfrm>
          <a:off x="4436722" y="418418"/>
          <a:ext cx="1005714" cy="317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0</xdr:row>
      <xdr:rowOff>95250</xdr:rowOff>
    </xdr:from>
    <xdr:to>
      <xdr:col>1</xdr:col>
      <xdr:colOff>1081490</xdr:colOff>
      <xdr:row>5</xdr:row>
      <xdr:rowOff>21167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95250"/>
          <a:ext cx="975657" cy="920750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179915</xdr:colOff>
      <xdr:row>60</xdr:row>
      <xdr:rowOff>10583</xdr:rowOff>
    </xdr:from>
    <xdr:to>
      <xdr:col>3</xdr:col>
      <xdr:colOff>1502831</xdr:colOff>
      <xdr:row>66</xdr:row>
      <xdr:rowOff>116417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915" y="11482916"/>
          <a:ext cx="6328833" cy="1248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showGridLines="0" zoomScale="90" zoomScaleNormal="90" zoomScalePageLayoutView="90" workbookViewId="0">
      <pane ySplit="8" topLeftCell="A10" activePane="bottomLeft" state="frozen"/>
      <selection pane="bottomLeft" activeCell="D10" sqref="D10"/>
    </sheetView>
  </sheetViews>
  <sheetFormatPr baseColWidth="10" defaultRowHeight="15" x14ac:dyDescent="0.25"/>
  <cols>
    <col min="1" max="1" width="2.7109375" customWidth="1"/>
    <col min="2" max="2" width="32.140625" customWidth="1"/>
    <col min="3" max="5" width="22.28515625" customWidth="1"/>
    <col min="6" max="6" width="22.28515625" style="8" customWidth="1"/>
    <col min="7" max="7" width="19.28515625" customWidth="1"/>
    <col min="8" max="8" width="83.42578125" customWidth="1"/>
    <col min="9" max="9" width="13.7109375" bestFit="1" customWidth="1"/>
    <col min="10" max="10" width="0" hidden="1" customWidth="1"/>
    <col min="11" max="11" width="16.42578125" bestFit="1" customWidth="1"/>
  </cols>
  <sheetData>
    <row r="2" spans="2:9" x14ac:dyDescent="0.25">
      <c r="B2" s="58" t="s">
        <v>53</v>
      </c>
      <c r="C2" s="58"/>
      <c r="D2" s="58"/>
      <c r="E2" s="58"/>
      <c r="F2" s="58"/>
    </row>
    <row r="3" spans="2:9" x14ac:dyDescent="0.25">
      <c r="B3" s="59" t="s">
        <v>0</v>
      </c>
      <c r="C3" s="59"/>
      <c r="D3" s="59"/>
      <c r="E3" s="59"/>
      <c r="F3" s="59"/>
    </row>
    <row r="4" spans="2:9" x14ac:dyDescent="0.25">
      <c r="B4" s="58" t="s">
        <v>1</v>
      </c>
      <c r="C4" s="58"/>
      <c r="D4" s="58"/>
      <c r="E4" s="58"/>
      <c r="F4" s="58"/>
    </row>
    <row r="5" spans="2:9" x14ac:dyDescent="0.25">
      <c r="B5" s="58" t="s">
        <v>34</v>
      </c>
      <c r="C5" s="58"/>
      <c r="D5" s="58"/>
      <c r="E5" s="58"/>
      <c r="F5" s="58"/>
    </row>
    <row r="6" spans="2:9" x14ac:dyDescent="0.25">
      <c r="B6" s="1"/>
      <c r="C6" s="1"/>
      <c r="D6" s="1"/>
      <c r="E6" s="1"/>
      <c r="F6" s="22"/>
    </row>
    <row r="7" spans="2:9" x14ac:dyDescent="0.25">
      <c r="B7" s="60" t="s">
        <v>2</v>
      </c>
      <c r="C7" s="20" t="s">
        <v>3</v>
      </c>
      <c r="D7" s="20" t="s">
        <v>4</v>
      </c>
      <c r="E7" s="21" t="s">
        <v>32</v>
      </c>
      <c r="F7" s="23" t="s">
        <v>5</v>
      </c>
    </row>
    <row r="8" spans="2:9" x14ac:dyDescent="0.25">
      <c r="B8" s="61"/>
      <c r="C8" s="20" t="s">
        <v>6</v>
      </c>
      <c r="D8" s="20" t="s">
        <v>7</v>
      </c>
      <c r="E8" s="21" t="s">
        <v>31</v>
      </c>
      <c r="F8" s="24" t="s">
        <v>33</v>
      </c>
    </row>
    <row r="9" spans="2:9" x14ac:dyDescent="0.25">
      <c r="B9" s="55" t="s">
        <v>8</v>
      </c>
      <c r="C9" s="56"/>
      <c r="D9" s="56"/>
      <c r="E9" s="56"/>
      <c r="F9" s="57"/>
    </row>
    <row r="10" spans="2:9" x14ac:dyDescent="0.25">
      <c r="B10" s="9" t="s">
        <v>22</v>
      </c>
      <c r="C10" s="30">
        <v>474366469.91000003</v>
      </c>
      <c r="D10" s="29">
        <v>6964670.6399999987</v>
      </c>
      <c r="E10" s="31">
        <v>0</v>
      </c>
      <c r="F10" s="32">
        <f>C10-D10+E10</f>
        <v>467401799.27000004</v>
      </c>
      <c r="G10" s="17"/>
    </row>
    <row r="11" spans="2:9" x14ac:dyDescent="0.25">
      <c r="B11" s="9" t="s">
        <v>14</v>
      </c>
      <c r="C11" s="30">
        <v>478517904.42000002</v>
      </c>
      <c r="D11" s="31">
        <v>4509483.03</v>
      </c>
      <c r="E11" s="31">
        <v>0</v>
      </c>
      <c r="F11" s="32">
        <f t="shared" ref="F11:F33" si="0">C11-D11+E11</f>
        <v>474008421.39000005</v>
      </c>
      <c r="G11" s="17"/>
    </row>
    <row r="12" spans="2:9" x14ac:dyDescent="0.25">
      <c r="B12" s="9" t="s">
        <v>23</v>
      </c>
      <c r="C12" s="30">
        <v>298226208.43314433</v>
      </c>
      <c r="D12" s="29">
        <v>4328573.37</v>
      </c>
      <c r="E12" s="31">
        <v>0</v>
      </c>
      <c r="F12" s="32">
        <f t="shared" si="0"/>
        <v>293897635.06314433</v>
      </c>
      <c r="G12" s="17"/>
    </row>
    <row r="13" spans="2:9" x14ac:dyDescent="0.25">
      <c r="B13" s="9" t="s">
        <v>15</v>
      </c>
      <c r="C13" s="30">
        <v>271275737.81</v>
      </c>
      <c r="D13" s="40">
        <v>2556463.0700000003</v>
      </c>
      <c r="E13" s="31">
        <v>0</v>
      </c>
      <c r="F13" s="32">
        <f t="shared" si="0"/>
        <v>268719274.74000001</v>
      </c>
      <c r="G13" s="17"/>
      <c r="H13" s="18"/>
      <c r="I13" s="18"/>
    </row>
    <row r="14" spans="2:9" x14ac:dyDescent="0.25">
      <c r="B14" s="13" t="s">
        <v>46</v>
      </c>
      <c r="C14" s="30">
        <v>140805018.18000007</v>
      </c>
      <c r="D14" s="31">
        <v>308910.55</v>
      </c>
      <c r="E14" s="31">
        <v>0</v>
      </c>
      <c r="F14" s="32">
        <f t="shared" si="0"/>
        <v>140496107.63000005</v>
      </c>
      <c r="G14" s="17"/>
      <c r="H14" s="18"/>
      <c r="I14" s="18"/>
    </row>
    <row r="15" spans="2:9" x14ac:dyDescent="0.25">
      <c r="B15" s="9" t="s">
        <v>24</v>
      </c>
      <c r="C15" s="30">
        <v>2145851793.47</v>
      </c>
      <c r="D15" s="31">
        <v>6389771.1399999997</v>
      </c>
      <c r="E15" s="31">
        <v>0</v>
      </c>
      <c r="F15" s="32">
        <f t="shared" si="0"/>
        <v>2139462022.3299999</v>
      </c>
      <c r="G15" s="17"/>
      <c r="H15" s="18"/>
    </row>
    <row r="16" spans="2:9" x14ac:dyDescent="0.25">
      <c r="B16" s="13" t="s">
        <v>47</v>
      </c>
      <c r="C16" s="30">
        <v>216182386.75000006</v>
      </c>
      <c r="D16" s="31">
        <v>474280.13999999996</v>
      </c>
      <c r="E16" s="31">
        <v>0</v>
      </c>
      <c r="F16" s="32">
        <f t="shared" si="0"/>
        <v>215708106.61000007</v>
      </c>
      <c r="G16" s="17"/>
      <c r="H16" s="18"/>
    </row>
    <row r="17" spans="2:10" s="15" customFormat="1" x14ac:dyDescent="0.25">
      <c r="B17" s="13" t="s">
        <v>48</v>
      </c>
      <c r="C17" s="30">
        <v>480206598.81</v>
      </c>
      <c r="D17" s="31">
        <v>1429926.47</v>
      </c>
      <c r="E17" s="31">
        <v>0</v>
      </c>
      <c r="F17" s="32">
        <f t="shared" si="0"/>
        <v>478776672.33999997</v>
      </c>
      <c r="G17" s="17"/>
      <c r="H17" s="18"/>
    </row>
    <row r="18" spans="2:10" x14ac:dyDescent="0.25">
      <c r="B18" s="13" t="s">
        <v>49</v>
      </c>
      <c r="C18" s="30">
        <v>878812577.59000003</v>
      </c>
      <c r="D18" s="31">
        <v>1928017.25</v>
      </c>
      <c r="E18" s="31">
        <v>0</v>
      </c>
      <c r="F18" s="32">
        <f t="shared" si="0"/>
        <v>876884560.34000003</v>
      </c>
      <c r="G18" s="17"/>
      <c r="H18" s="18"/>
    </row>
    <row r="19" spans="2:10" x14ac:dyDescent="0.25">
      <c r="B19" s="9" t="s">
        <v>13</v>
      </c>
      <c r="C19" s="30">
        <v>44444444.97444462</v>
      </c>
      <c r="D19" s="40">
        <v>2777777.74</v>
      </c>
      <c r="E19" s="31">
        <v>0</v>
      </c>
      <c r="F19" s="32">
        <f t="shared" si="0"/>
        <v>41666667.234444618</v>
      </c>
      <c r="G19" s="17"/>
      <c r="H19" s="18"/>
    </row>
    <row r="20" spans="2:10" x14ac:dyDescent="0.25">
      <c r="B20" s="9" t="s">
        <v>16</v>
      </c>
      <c r="C20" s="30">
        <v>477019887.01999998</v>
      </c>
      <c r="D20" s="40">
        <v>1046528.69</v>
      </c>
      <c r="E20" s="31">
        <v>0</v>
      </c>
      <c r="F20" s="32">
        <f t="shared" si="0"/>
        <v>475973358.32999998</v>
      </c>
      <c r="G20" s="17"/>
      <c r="H20" s="18"/>
    </row>
    <row r="21" spans="2:10" x14ac:dyDescent="0.25">
      <c r="B21" s="9" t="s">
        <v>17</v>
      </c>
      <c r="C21" s="30">
        <v>1374412136.6499999</v>
      </c>
      <c r="D21" s="40">
        <v>3015307.7</v>
      </c>
      <c r="E21" s="31">
        <v>0</v>
      </c>
      <c r="F21" s="32">
        <f t="shared" si="0"/>
        <v>1371396828.9499998</v>
      </c>
      <c r="G21" s="19"/>
      <c r="H21" s="18"/>
    </row>
    <row r="22" spans="2:10" x14ac:dyDescent="0.25">
      <c r="B22" s="9" t="s">
        <v>25</v>
      </c>
      <c r="C22" s="30">
        <v>610000000</v>
      </c>
      <c r="D22" s="31">
        <v>151958.45000000001</v>
      </c>
      <c r="E22" s="31">
        <v>0</v>
      </c>
      <c r="F22" s="32">
        <f t="shared" si="0"/>
        <v>609848041.54999995</v>
      </c>
      <c r="G22" s="19"/>
      <c r="H22" s="18"/>
    </row>
    <row r="23" spans="2:10" x14ac:dyDescent="0.25">
      <c r="B23" s="13" t="s">
        <v>50</v>
      </c>
      <c r="C23" s="30">
        <v>1329102804.584147</v>
      </c>
      <c r="D23" s="31">
        <v>3115748.72</v>
      </c>
      <c r="E23" s="31">
        <v>0</v>
      </c>
      <c r="F23" s="32">
        <f t="shared" si="0"/>
        <v>1325987055.8641469</v>
      </c>
      <c r="G23" s="19"/>
      <c r="H23" s="18"/>
      <c r="I23" s="10"/>
    </row>
    <row r="24" spans="2:10" x14ac:dyDescent="0.25">
      <c r="B24" s="9" t="s">
        <v>26</v>
      </c>
      <c r="C24" s="30">
        <v>535000000</v>
      </c>
      <c r="D24" s="31">
        <v>0</v>
      </c>
      <c r="E24" s="31">
        <v>0</v>
      </c>
      <c r="F24" s="32">
        <f t="shared" si="0"/>
        <v>535000000</v>
      </c>
      <c r="G24" s="19"/>
      <c r="H24" s="18"/>
      <c r="I24" s="10"/>
    </row>
    <row r="25" spans="2:10" x14ac:dyDescent="0.25">
      <c r="B25" s="9" t="s">
        <v>27</v>
      </c>
      <c r="C25" s="30">
        <v>735000000</v>
      </c>
      <c r="D25" s="31">
        <v>0</v>
      </c>
      <c r="E25" s="31">
        <v>0</v>
      </c>
      <c r="F25" s="32">
        <f t="shared" si="0"/>
        <v>735000000</v>
      </c>
      <c r="G25" s="19"/>
      <c r="H25" s="18"/>
      <c r="I25" s="10"/>
    </row>
    <row r="26" spans="2:10" x14ac:dyDescent="0.25">
      <c r="B26" s="9" t="s">
        <v>18</v>
      </c>
      <c r="C26" s="30">
        <v>286882152.24075329</v>
      </c>
      <c r="D26" s="31">
        <v>4058523.54</v>
      </c>
      <c r="E26" s="31">
        <v>0</v>
      </c>
      <c r="F26" s="32">
        <f t="shared" si="0"/>
        <v>282823628.70075327</v>
      </c>
      <c r="G26" s="19"/>
      <c r="H26" s="11"/>
    </row>
    <row r="27" spans="2:10" x14ac:dyDescent="0.25">
      <c r="B27" s="9" t="s">
        <v>19</v>
      </c>
      <c r="C27" s="30">
        <v>253100590.16514388</v>
      </c>
      <c r="D27" s="31">
        <v>6224066.8099999996</v>
      </c>
      <c r="E27" s="31">
        <v>0</v>
      </c>
      <c r="F27" s="32">
        <f t="shared" si="0"/>
        <v>246876523.35514387</v>
      </c>
      <c r="G27" s="17"/>
      <c r="H27" s="11"/>
      <c r="I27" s="10"/>
    </row>
    <row r="28" spans="2:10" x14ac:dyDescent="0.25">
      <c r="B28" s="9" t="s">
        <v>20</v>
      </c>
      <c r="C28" s="30">
        <v>1041290207.3513916</v>
      </c>
      <c r="D28" s="31">
        <v>25397322.18</v>
      </c>
      <c r="E28" s="31">
        <v>0</v>
      </c>
      <c r="F28" s="32">
        <f t="shared" si="0"/>
        <v>1015892885.1713916</v>
      </c>
      <c r="G28" s="17"/>
      <c r="H28" s="11"/>
      <c r="I28" s="8"/>
    </row>
    <row r="29" spans="2:10" x14ac:dyDescent="0.25">
      <c r="B29" s="9" t="s">
        <v>21</v>
      </c>
      <c r="C29" s="30">
        <v>1368998973.7724433</v>
      </c>
      <c r="D29" s="31">
        <v>33446001.509999998</v>
      </c>
      <c r="E29" s="31">
        <v>0</v>
      </c>
      <c r="F29" s="32">
        <f t="shared" si="0"/>
        <v>1335552972.2624433</v>
      </c>
      <c r="G29" s="17"/>
      <c r="H29" s="11"/>
    </row>
    <row r="30" spans="2:10" x14ac:dyDescent="0.25">
      <c r="B30" s="13" t="s">
        <v>51</v>
      </c>
      <c r="C30" s="30">
        <v>1390424514.74175</v>
      </c>
      <c r="D30" s="31">
        <v>4196178.59</v>
      </c>
      <c r="E30" s="31">
        <v>0</v>
      </c>
      <c r="F30" s="32">
        <f t="shared" si="0"/>
        <v>1386228336.1517501</v>
      </c>
      <c r="G30" s="17"/>
      <c r="H30" s="11"/>
      <c r="J30" s="16">
        <f>H30-I30</f>
        <v>0</v>
      </c>
    </row>
    <row r="31" spans="2:10" x14ac:dyDescent="0.25">
      <c r="B31" s="13" t="s">
        <v>52</v>
      </c>
      <c r="C31" s="30">
        <v>1897362932.4999998</v>
      </c>
      <c r="D31" s="31">
        <v>4447892.32</v>
      </c>
      <c r="E31" s="31">
        <v>0</v>
      </c>
      <c r="F31" s="32">
        <f t="shared" si="0"/>
        <v>1892915040.1799998</v>
      </c>
      <c r="G31" s="17"/>
      <c r="H31" s="11"/>
      <c r="J31" s="16">
        <f>H31-I31</f>
        <v>0</v>
      </c>
    </row>
    <row r="32" spans="2:10" x14ac:dyDescent="0.25">
      <c r="B32" s="9" t="s">
        <v>28</v>
      </c>
      <c r="C32" s="30">
        <v>900000000</v>
      </c>
      <c r="D32" s="31">
        <v>0</v>
      </c>
      <c r="E32" s="31">
        <v>0</v>
      </c>
      <c r="F32" s="32">
        <f t="shared" si="0"/>
        <v>900000000</v>
      </c>
      <c r="G32" s="17"/>
      <c r="H32" s="11"/>
      <c r="I32" s="8"/>
    </row>
    <row r="33" spans="2:11" x14ac:dyDescent="0.25">
      <c r="B33" s="9" t="s">
        <v>29</v>
      </c>
      <c r="C33" s="30">
        <v>110000000</v>
      </c>
      <c r="D33" s="31">
        <v>0</v>
      </c>
      <c r="E33" s="31">
        <v>200000000</v>
      </c>
      <c r="F33" s="32">
        <f t="shared" si="0"/>
        <v>310000000</v>
      </c>
      <c r="G33" s="17"/>
      <c r="H33" s="11"/>
      <c r="I33" s="8"/>
    </row>
    <row r="34" spans="2:11" ht="24.75" customHeight="1" x14ac:dyDescent="0.25">
      <c r="B34" s="3" t="s">
        <v>9</v>
      </c>
      <c r="C34" s="30">
        <f>SUM(C10:C33)</f>
        <v>17737283339.373219</v>
      </c>
      <c r="D34" s="31">
        <f>SUM(D10:D33)</f>
        <v>116767401.91</v>
      </c>
      <c r="E34" s="31">
        <f>SUM(E10:E33)</f>
        <v>200000000</v>
      </c>
      <c r="F34" s="41">
        <f>SUM(F10:F33)</f>
        <v>17820515937.463219</v>
      </c>
      <c r="G34" s="17"/>
      <c r="H34" s="11"/>
      <c r="I34" s="8"/>
    </row>
    <row r="35" spans="2:11" ht="24.75" customHeight="1" x14ac:dyDescent="0.25">
      <c r="B35" s="4"/>
      <c r="C35" s="4"/>
      <c r="D35" s="4"/>
      <c r="E35" s="4"/>
      <c r="F35" s="26"/>
      <c r="G35" s="17"/>
      <c r="H35" s="11"/>
      <c r="I35" s="8"/>
    </row>
    <row r="36" spans="2:11" ht="24.75" customHeight="1" x14ac:dyDescent="0.25">
      <c r="B36" s="55" t="s">
        <v>10</v>
      </c>
      <c r="C36" s="56"/>
      <c r="D36" s="56"/>
      <c r="E36" s="56"/>
      <c r="F36" s="57"/>
      <c r="G36" s="17"/>
      <c r="H36" s="11"/>
      <c r="I36" s="8"/>
    </row>
    <row r="37" spans="2:11" ht="24.75" customHeight="1" x14ac:dyDescent="0.25">
      <c r="B37" s="2" t="s">
        <v>30</v>
      </c>
      <c r="C37" s="2" t="s">
        <v>30</v>
      </c>
      <c r="D37" s="2" t="s">
        <v>30</v>
      </c>
      <c r="E37" s="2"/>
      <c r="F37" s="27" t="s">
        <v>30</v>
      </c>
      <c r="G37" s="17"/>
      <c r="H37" s="11"/>
      <c r="I37" s="8"/>
    </row>
    <row r="38" spans="2:11" ht="26.25" customHeight="1" x14ac:dyDescent="0.25">
      <c r="B38" s="2" t="s">
        <v>30</v>
      </c>
      <c r="C38" s="2" t="s">
        <v>30</v>
      </c>
      <c r="D38" s="2" t="s">
        <v>30</v>
      </c>
      <c r="E38" s="2"/>
      <c r="F38" s="27" t="s">
        <v>30</v>
      </c>
      <c r="G38" s="17"/>
    </row>
    <row r="39" spans="2:11" x14ac:dyDescent="0.25">
      <c r="B39" s="2" t="s">
        <v>30</v>
      </c>
      <c r="C39" s="2" t="s">
        <v>30</v>
      </c>
      <c r="D39" s="2" t="s">
        <v>30</v>
      </c>
      <c r="E39" s="2"/>
      <c r="F39" s="27" t="s">
        <v>30</v>
      </c>
      <c r="G39" s="17"/>
    </row>
    <row r="40" spans="2:11" x14ac:dyDescent="0.25">
      <c r="B40" s="2" t="s">
        <v>30</v>
      </c>
      <c r="C40" s="2" t="s">
        <v>30</v>
      </c>
      <c r="D40" s="2" t="s">
        <v>30</v>
      </c>
      <c r="E40" s="2"/>
      <c r="F40" s="27" t="s">
        <v>30</v>
      </c>
      <c r="H40" s="12"/>
      <c r="I40" s="8"/>
      <c r="K40" s="8"/>
    </row>
    <row r="41" spans="2:11" x14ac:dyDescent="0.25">
      <c r="B41" s="2" t="s">
        <v>30</v>
      </c>
      <c r="C41" s="2" t="s">
        <v>30</v>
      </c>
      <c r="D41" s="2" t="s">
        <v>30</v>
      </c>
      <c r="E41" s="2"/>
      <c r="F41" s="27" t="s">
        <v>30</v>
      </c>
    </row>
    <row r="42" spans="2:11" x14ac:dyDescent="0.25">
      <c r="B42" s="2" t="s">
        <v>30</v>
      </c>
      <c r="C42" s="2" t="s">
        <v>30</v>
      </c>
      <c r="D42" s="2" t="s">
        <v>30</v>
      </c>
      <c r="E42" s="2"/>
      <c r="F42" s="27" t="s">
        <v>30</v>
      </c>
    </row>
    <row r="43" spans="2:11" x14ac:dyDescent="0.25">
      <c r="B43" s="2" t="s">
        <v>30</v>
      </c>
      <c r="C43" s="2" t="s">
        <v>30</v>
      </c>
      <c r="D43" s="2" t="s">
        <v>30</v>
      </c>
      <c r="E43" s="2"/>
      <c r="F43" s="27" t="s">
        <v>30</v>
      </c>
      <c r="H43" s="10"/>
      <c r="I43" s="10"/>
    </row>
    <row r="44" spans="2:11" x14ac:dyDescent="0.25">
      <c r="B44" s="2" t="s">
        <v>30</v>
      </c>
      <c r="C44" s="2" t="s">
        <v>30</v>
      </c>
      <c r="D44" s="2" t="s">
        <v>30</v>
      </c>
      <c r="E44" s="2"/>
      <c r="F44" s="27" t="s">
        <v>30</v>
      </c>
      <c r="K44" s="10"/>
    </row>
    <row r="45" spans="2:11" x14ac:dyDescent="0.25">
      <c r="B45" s="2" t="s">
        <v>30</v>
      </c>
      <c r="C45" s="2" t="s">
        <v>30</v>
      </c>
      <c r="D45" s="2" t="s">
        <v>30</v>
      </c>
      <c r="E45" s="2"/>
      <c r="F45" s="27" t="s">
        <v>30</v>
      </c>
    </row>
    <row r="46" spans="2:11" x14ac:dyDescent="0.25">
      <c r="B46" s="3" t="s">
        <v>11</v>
      </c>
      <c r="C46" s="6">
        <f>SUM(C37:C45)</f>
        <v>0</v>
      </c>
      <c r="D46" s="6">
        <f>SUM(D37:D45)</f>
        <v>0</v>
      </c>
      <c r="E46" s="6"/>
      <c r="F46" s="25">
        <f>SUM(F37:F45)</f>
        <v>0</v>
      </c>
    </row>
    <row r="47" spans="2:11" x14ac:dyDescent="0.25">
      <c r="B47" s="4"/>
      <c r="C47" s="7"/>
      <c r="D47" s="7"/>
      <c r="E47" s="7"/>
      <c r="F47" s="28"/>
    </row>
    <row r="48" spans="2:11" x14ac:dyDescent="0.25">
      <c r="B48" s="5" t="s">
        <v>12</v>
      </c>
      <c r="C48" s="6">
        <f>SUM(C34,C46)</f>
        <v>17737283339.373219</v>
      </c>
      <c r="D48" s="6">
        <f>SUM(D34,D46)</f>
        <v>116767401.91</v>
      </c>
      <c r="E48" s="6"/>
      <c r="F48" s="25">
        <f>SUM(F34,F46)</f>
        <v>17820515937.463219</v>
      </c>
    </row>
  </sheetData>
  <mergeCells count="7">
    <mergeCell ref="B36:F36"/>
    <mergeCell ref="B2:F2"/>
    <mergeCell ref="B3:F3"/>
    <mergeCell ref="B4:F4"/>
    <mergeCell ref="B5:F5"/>
    <mergeCell ref="B7:B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D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54"/>
  <sheetViews>
    <sheetView showGridLines="0" workbookViewId="0">
      <selection activeCell="B2" sqref="B2:D2"/>
    </sheetView>
  </sheetViews>
  <sheetFormatPr baseColWidth="10" defaultRowHeight="15" x14ac:dyDescent="0.25"/>
  <cols>
    <col min="1" max="1" width="2.7109375" customWidth="1"/>
    <col min="2" max="2" width="34.7109375" customWidth="1"/>
    <col min="3" max="3" width="21.5703125" customWidth="1"/>
    <col min="4" max="4" width="22.85546875" customWidth="1"/>
  </cols>
  <sheetData>
    <row r="2" spans="2:5" x14ac:dyDescent="0.25">
      <c r="B2" s="58" t="s">
        <v>53</v>
      </c>
      <c r="C2" s="58"/>
      <c r="D2" s="58"/>
    </row>
    <row r="3" spans="2:5" x14ac:dyDescent="0.25">
      <c r="B3" s="59" t="s">
        <v>0</v>
      </c>
      <c r="C3" s="59"/>
      <c r="D3" s="59"/>
    </row>
    <row r="4" spans="2:5" x14ac:dyDescent="0.25">
      <c r="B4" s="58" t="s">
        <v>35</v>
      </c>
      <c r="C4" s="58"/>
      <c r="D4" s="58"/>
    </row>
    <row r="5" spans="2:5" x14ac:dyDescent="0.25">
      <c r="B5" s="58" t="s">
        <v>34</v>
      </c>
      <c r="C5" s="58"/>
      <c r="D5" s="58"/>
      <c r="E5" s="58"/>
    </row>
    <row r="6" spans="2:5" x14ac:dyDescent="0.25">
      <c r="B6" s="33"/>
      <c r="C6" s="33"/>
      <c r="D6" s="33"/>
    </row>
    <row r="7" spans="2:5" x14ac:dyDescent="0.25">
      <c r="B7" s="34" t="s">
        <v>2</v>
      </c>
      <c r="C7" s="34" t="s">
        <v>36</v>
      </c>
      <c r="D7" s="34" t="s">
        <v>37</v>
      </c>
    </row>
    <row r="8" spans="2:5" x14ac:dyDescent="0.25">
      <c r="B8" s="62" t="s">
        <v>38</v>
      </c>
      <c r="C8" s="62"/>
      <c r="D8" s="62"/>
    </row>
    <row r="9" spans="2:5" x14ac:dyDescent="0.25">
      <c r="B9" s="35" t="s">
        <v>22</v>
      </c>
      <c r="C9" s="29">
        <v>7833976.1200000001</v>
      </c>
      <c r="D9" s="42">
        <f>C9</f>
        <v>7833976.1200000001</v>
      </c>
    </row>
    <row r="10" spans="2:5" ht="15" customHeight="1" x14ac:dyDescent="0.25">
      <c r="B10" s="9" t="s">
        <v>14</v>
      </c>
      <c r="C10" s="42">
        <v>7823183.8399999999</v>
      </c>
      <c r="D10" s="42">
        <f t="shared" ref="D10:D39" si="0">C10</f>
        <v>7823183.8399999999</v>
      </c>
    </row>
    <row r="11" spans="2:5" ht="15" customHeight="1" x14ac:dyDescent="0.25">
      <c r="B11" s="9" t="s">
        <v>23</v>
      </c>
      <c r="C11" s="42">
        <v>4877269.2</v>
      </c>
      <c r="D11" s="42">
        <f t="shared" si="0"/>
        <v>4877269.2</v>
      </c>
    </row>
    <row r="12" spans="2:5" ht="15" customHeight="1" x14ac:dyDescent="0.25">
      <c r="B12" s="9" t="s">
        <v>15</v>
      </c>
      <c r="C12" s="42">
        <v>4435027.3000000007</v>
      </c>
      <c r="D12" s="42">
        <f t="shared" si="0"/>
        <v>4435027.3000000007</v>
      </c>
    </row>
    <row r="13" spans="2:5" x14ac:dyDescent="0.25">
      <c r="B13" s="13" t="s">
        <v>46</v>
      </c>
      <c r="C13" s="42">
        <v>2524006.7400000002</v>
      </c>
      <c r="D13" s="42">
        <f t="shared" si="0"/>
        <v>2524006.7400000002</v>
      </c>
    </row>
    <row r="14" spans="2:5" ht="15" customHeight="1" x14ac:dyDescent="0.25">
      <c r="B14" s="9" t="s">
        <v>24</v>
      </c>
      <c r="C14" s="42">
        <v>39096390.189999998</v>
      </c>
      <c r="D14" s="42">
        <f t="shared" si="0"/>
        <v>39096390.189999998</v>
      </c>
    </row>
    <row r="15" spans="2:5" x14ac:dyDescent="0.25">
      <c r="B15" s="13" t="s">
        <v>47</v>
      </c>
      <c r="C15" s="42">
        <v>3875690.87</v>
      </c>
      <c r="D15" s="42">
        <f t="shared" si="0"/>
        <v>3875690.87</v>
      </c>
    </row>
    <row r="16" spans="2:5" x14ac:dyDescent="0.25">
      <c r="B16" s="14" t="s">
        <v>48</v>
      </c>
      <c r="C16" s="42">
        <v>8629200.3899999987</v>
      </c>
      <c r="D16" s="42">
        <f t="shared" si="0"/>
        <v>8629200.3899999987</v>
      </c>
    </row>
    <row r="17" spans="2:4" x14ac:dyDescent="0.25">
      <c r="B17" s="13" t="s">
        <v>49</v>
      </c>
      <c r="C17" s="42">
        <v>15383827.699999999</v>
      </c>
      <c r="D17" s="42">
        <f t="shared" si="0"/>
        <v>15383827.699999999</v>
      </c>
    </row>
    <row r="18" spans="2:4" ht="15" customHeight="1" x14ac:dyDescent="0.25">
      <c r="B18" s="9" t="s">
        <v>13</v>
      </c>
      <c r="C18" s="42">
        <v>759056.41999999993</v>
      </c>
      <c r="D18" s="42">
        <f t="shared" si="0"/>
        <v>759056.41999999993</v>
      </c>
    </row>
    <row r="19" spans="2:4" ht="15" customHeight="1" x14ac:dyDescent="0.25">
      <c r="B19" s="9" t="s">
        <v>16</v>
      </c>
      <c r="C19" s="42">
        <v>8233503.0299999993</v>
      </c>
      <c r="D19" s="42">
        <f t="shared" si="0"/>
        <v>8233503.0299999993</v>
      </c>
    </row>
    <row r="20" spans="2:4" ht="15" customHeight="1" x14ac:dyDescent="0.25">
      <c r="B20" s="9" t="s">
        <v>17</v>
      </c>
      <c r="C20" s="42">
        <v>24637091.609999999</v>
      </c>
      <c r="D20" s="42">
        <f>C20</f>
        <v>24637091.609999999</v>
      </c>
    </row>
    <row r="21" spans="2:4" ht="15" customHeight="1" x14ac:dyDescent="0.25">
      <c r="B21" s="9" t="s">
        <v>25</v>
      </c>
      <c r="C21" s="42">
        <v>10866714.300000001</v>
      </c>
      <c r="D21" s="42">
        <f t="shared" si="0"/>
        <v>10866714.300000001</v>
      </c>
    </row>
    <row r="22" spans="2:4" x14ac:dyDescent="0.25">
      <c r="B22" s="13" t="s">
        <v>50</v>
      </c>
      <c r="C22" s="42">
        <v>23795673.379999999</v>
      </c>
      <c r="D22" s="42">
        <f t="shared" si="0"/>
        <v>23795673.379999999</v>
      </c>
    </row>
    <row r="23" spans="2:4" ht="15" customHeight="1" x14ac:dyDescent="0.25">
      <c r="B23" s="9" t="s">
        <v>26</v>
      </c>
      <c r="C23" s="40">
        <v>9290507.9199999999</v>
      </c>
      <c r="D23" s="42">
        <f t="shared" si="0"/>
        <v>9290507.9199999999</v>
      </c>
    </row>
    <row r="24" spans="2:4" ht="15" customHeight="1" x14ac:dyDescent="0.25">
      <c r="B24" s="9" t="s">
        <v>27</v>
      </c>
      <c r="C24" s="42">
        <v>12651481.5</v>
      </c>
      <c r="D24" s="42">
        <f t="shared" si="0"/>
        <v>12651481.5</v>
      </c>
    </row>
    <row r="25" spans="2:4" ht="15" customHeight="1" x14ac:dyDescent="0.25">
      <c r="B25" s="9" t="s">
        <v>18</v>
      </c>
      <c r="C25" s="42">
        <v>4682632.66</v>
      </c>
      <c r="D25" s="42">
        <f t="shared" si="0"/>
        <v>4682632.66</v>
      </c>
    </row>
    <row r="26" spans="2:4" ht="15" customHeight="1" x14ac:dyDescent="0.25">
      <c r="B26" s="9" t="s">
        <v>19</v>
      </c>
      <c r="C26" s="42">
        <v>2941165.6100000003</v>
      </c>
      <c r="D26" s="42">
        <f t="shared" si="0"/>
        <v>2941165.6100000003</v>
      </c>
    </row>
    <row r="27" spans="2:4" ht="15" customHeight="1" x14ac:dyDescent="0.25">
      <c r="B27" s="9" t="s">
        <v>20</v>
      </c>
      <c r="C27" s="42">
        <v>21864822.169999998</v>
      </c>
      <c r="D27" s="42">
        <f t="shared" si="0"/>
        <v>21864822.169999998</v>
      </c>
    </row>
    <row r="28" spans="2:4" ht="15" customHeight="1" x14ac:dyDescent="0.25">
      <c r="B28" s="9" t="s">
        <v>21</v>
      </c>
      <c r="C28" s="42">
        <v>24534924.759999998</v>
      </c>
      <c r="D28" s="42">
        <f t="shared" si="0"/>
        <v>24534924.759999998</v>
      </c>
    </row>
    <row r="29" spans="2:4" x14ac:dyDescent="0.25">
      <c r="B29" s="13" t="s">
        <v>51</v>
      </c>
      <c r="C29" s="42">
        <v>24242196.719999999</v>
      </c>
      <c r="D29" s="42">
        <f t="shared" si="0"/>
        <v>24242196.719999999</v>
      </c>
    </row>
    <row r="30" spans="2:4" x14ac:dyDescent="0.25">
      <c r="B30" s="13" t="s">
        <v>52</v>
      </c>
      <c r="C30" s="42">
        <v>33609407.799999997</v>
      </c>
      <c r="D30" s="42">
        <f t="shared" si="0"/>
        <v>33609407.799999997</v>
      </c>
    </row>
    <row r="31" spans="2:4" ht="15" customHeight="1" x14ac:dyDescent="0.25">
      <c r="B31" s="9" t="s">
        <v>28</v>
      </c>
      <c r="C31" s="42">
        <v>14549437.5</v>
      </c>
      <c r="D31" s="42">
        <f t="shared" si="0"/>
        <v>14549437.5</v>
      </c>
    </row>
    <row r="32" spans="2:4" x14ac:dyDescent="0.25">
      <c r="B32" s="9" t="s">
        <v>29</v>
      </c>
      <c r="C32" s="42">
        <v>4985672.09</v>
      </c>
      <c r="D32" s="42">
        <f t="shared" si="0"/>
        <v>4985672.09</v>
      </c>
    </row>
    <row r="33" spans="2:6" x14ac:dyDescent="0.25">
      <c r="B33" s="13" t="s">
        <v>39</v>
      </c>
      <c r="C33" s="42">
        <v>19686638.210000001</v>
      </c>
      <c r="D33" s="42">
        <f>C33</f>
        <v>19686638.210000001</v>
      </c>
    </row>
    <row r="34" spans="2:6" x14ac:dyDescent="0.25">
      <c r="B34" s="13" t="s">
        <v>40</v>
      </c>
      <c r="C34" s="42">
        <v>6202500.0099999998</v>
      </c>
      <c r="D34" s="42">
        <f t="shared" si="0"/>
        <v>6202500.0099999998</v>
      </c>
    </row>
    <row r="35" spans="2:6" x14ac:dyDescent="0.25">
      <c r="B35" s="13" t="s">
        <v>41</v>
      </c>
      <c r="C35" s="42">
        <v>6191307.6699999999</v>
      </c>
      <c r="D35" s="42">
        <f t="shared" si="0"/>
        <v>6191307.6699999999</v>
      </c>
    </row>
    <row r="36" spans="2:6" x14ac:dyDescent="0.25">
      <c r="B36" s="9" t="s">
        <v>42</v>
      </c>
      <c r="C36" s="42">
        <v>4125433.3</v>
      </c>
      <c r="D36" s="42">
        <f t="shared" si="0"/>
        <v>4125433.3</v>
      </c>
    </row>
    <row r="37" spans="2:6" x14ac:dyDescent="0.25">
      <c r="B37" s="9" t="s">
        <v>43</v>
      </c>
      <c r="C37" s="42">
        <v>10262225.370000001</v>
      </c>
      <c r="D37" s="42">
        <f t="shared" si="0"/>
        <v>10262225.370000001</v>
      </c>
    </row>
    <row r="38" spans="2:6" x14ac:dyDescent="0.25">
      <c r="B38" s="9" t="s">
        <v>44</v>
      </c>
      <c r="C38" s="42">
        <v>1837636.9300000002</v>
      </c>
      <c r="D38" s="42">
        <f t="shared" si="0"/>
        <v>1837636.9300000002</v>
      </c>
    </row>
    <row r="39" spans="2:6" x14ac:dyDescent="0.25">
      <c r="B39" s="9" t="s">
        <v>45</v>
      </c>
      <c r="C39" s="42">
        <v>1230599.99</v>
      </c>
      <c r="D39" s="42">
        <f t="shared" si="0"/>
        <v>1230599.99</v>
      </c>
    </row>
    <row r="40" spans="2:6" x14ac:dyDescent="0.25">
      <c r="B40" s="3" t="s">
        <v>9</v>
      </c>
      <c r="C40" s="25">
        <f>SUM(C9:C39)</f>
        <v>365659201.29999995</v>
      </c>
      <c r="D40" s="39">
        <f>SUM(D9:D39)</f>
        <v>365659201.29999995</v>
      </c>
    </row>
    <row r="41" spans="2:6" x14ac:dyDescent="0.25">
      <c r="B41" s="4"/>
      <c r="C41" s="4"/>
      <c r="D41" s="37"/>
    </row>
    <row r="42" spans="2:6" x14ac:dyDescent="0.25">
      <c r="B42" s="62" t="s">
        <v>10</v>
      </c>
      <c r="C42" s="62"/>
      <c r="D42" s="62"/>
    </row>
    <row r="43" spans="2:6" x14ac:dyDescent="0.25">
      <c r="B43" s="2" t="s">
        <v>30</v>
      </c>
      <c r="C43" s="2" t="s">
        <v>30</v>
      </c>
      <c r="D43" s="2" t="s">
        <v>30</v>
      </c>
    </row>
    <row r="44" spans="2:6" x14ac:dyDescent="0.25">
      <c r="B44" s="2" t="s">
        <v>30</v>
      </c>
      <c r="C44" s="2" t="s">
        <v>30</v>
      </c>
      <c r="D44" s="2" t="s">
        <v>30</v>
      </c>
    </row>
    <row r="45" spans="2:6" x14ac:dyDescent="0.25">
      <c r="B45" s="2" t="s">
        <v>30</v>
      </c>
      <c r="C45" s="2" t="s">
        <v>30</v>
      </c>
      <c r="D45" s="2" t="s">
        <v>30</v>
      </c>
    </row>
    <row r="46" spans="2:6" x14ac:dyDescent="0.25">
      <c r="B46" s="2" t="s">
        <v>30</v>
      </c>
      <c r="C46" s="2" t="s">
        <v>30</v>
      </c>
      <c r="D46" s="2" t="s">
        <v>30</v>
      </c>
      <c r="F46" s="10"/>
    </row>
    <row r="47" spans="2:6" x14ac:dyDescent="0.25">
      <c r="B47" s="2" t="s">
        <v>30</v>
      </c>
      <c r="C47" s="2" t="s">
        <v>30</v>
      </c>
      <c r="D47" s="2" t="s">
        <v>30</v>
      </c>
    </row>
    <row r="48" spans="2:6" x14ac:dyDescent="0.25">
      <c r="B48" s="2" t="s">
        <v>30</v>
      </c>
      <c r="C48" s="2" t="s">
        <v>30</v>
      </c>
      <c r="D48" s="2" t="s">
        <v>30</v>
      </c>
    </row>
    <row r="49" spans="2:4" x14ac:dyDescent="0.25">
      <c r="B49" s="2" t="s">
        <v>30</v>
      </c>
      <c r="C49" s="2" t="s">
        <v>30</v>
      </c>
      <c r="D49" s="2" t="s">
        <v>30</v>
      </c>
    </row>
    <row r="50" spans="2:4" x14ac:dyDescent="0.25">
      <c r="B50" s="2" t="s">
        <v>30</v>
      </c>
      <c r="C50" s="2" t="s">
        <v>30</v>
      </c>
      <c r="D50" s="2" t="s">
        <v>30</v>
      </c>
    </row>
    <row r="51" spans="2:4" x14ac:dyDescent="0.25">
      <c r="B51" s="2" t="s">
        <v>30</v>
      </c>
      <c r="C51" s="2" t="s">
        <v>30</v>
      </c>
      <c r="D51" s="2" t="s">
        <v>30</v>
      </c>
    </row>
    <row r="52" spans="2:4" x14ac:dyDescent="0.25">
      <c r="B52" s="3" t="s">
        <v>11</v>
      </c>
      <c r="C52" s="6">
        <f>SUM(C43:C51)</f>
        <v>0</v>
      </c>
      <c r="D52" s="36">
        <f>SUM(D43:D51)</f>
        <v>0</v>
      </c>
    </row>
    <row r="53" spans="2:4" x14ac:dyDescent="0.25">
      <c r="B53" s="4"/>
      <c r="C53" s="7"/>
      <c r="D53" s="38"/>
    </row>
    <row r="54" spans="2:4" x14ac:dyDescent="0.25">
      <c r="B54" s="5" t="s">
        <v>12</v>
      </c>
      <c r="C54" s="6">
        <f>C52+C40</f>
        <v>365659201.29999995</v>
      </c>
      <c r="D54" s="36">
        <f>D52+D40</f>
        <v>365659201.29999995</v>
      </c>
    </row>
  </sheetData>
  <mergeCells count="6">
    <mergeCell ref="B42:D42"/>
    <mergeCell ref="B2:D2"/>
    <mergeCell ref="B3:D3"/>
    <mergeCell ref="B4:D4"/>
    <mergeCell ref="B5:E5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F60"/>
  <sheetViews>
    <sheetView showGridLines="0" tabSelected="1" zoomScale="90" zoomScaleNormal="90" workbookViewId="0">
      <selection activeCell="B49" sqref="B49"/>
    </sheetView>
  </sheetViews>
  <sheetFormatPr baseColWidth="10" defaultRowHeight="15" x14ac:dyDescent="0.25"/>
  <cols>
    <col min="1" max="1" width="2.7109375" customWidth="1"/>
    <col min="2" max="2" width="50.85546875" customWidth="1"/>
    <col min="3" max="3" width="21.5703125" customWidth="1"/>
    <col min="4" max="4" width="22.85546875" customWidth="1"/>
    <col min="5" max="5" width="12.28515625" customWidth="1"/>
    <col min="6" max="6" width="12.7109375" bestFit="1" customWidth="1"/>
  </cols>
  <sheetData>
    <row r="2" spans="2:6" ht="15.75" customHeight="1" x14ac:dyDescent="0.25">
      <c r="B2" s="58" t="s">
        <v>55</v>
      </c>
      <c r="C2" s="58"/>
      <c r="D2" s="58"/>
      <c r="E2" s="58"/>
      <c r="F2" s="45"/>
    </row>
    <row r="3" spans="2:6" ht="15.75" customHeight="1" x14ac:dyDescent="0.25">
      <c r="B3" s="59" t="s">
        <v>56</v>
      </c>
      <c r="C3" s="59"/>
      <c r="D3" s="59"/>
      <c r="E3" s="59"/>
      <c r="F3" s="45"/>
    </row>
    <row r="4" spans="2:6" ht="15.75" customHeight="1" x14ac:dyDescent="0.25">
      <c r="B4" s="58" t="s">
        <v>59</v>
      </c>
      <c r="C4" s="58"/>
      <c r="D4" s="58"/>
      <c r="E4" s="58"/>
      <c r="F4" s="45"/>
    </row>
    <row r="5" spans="2:6" ht="15.75" customHeight="1" x14ac:dyDescent="0.25">
      <c r="B5" s="58"/>
      <c r="C5" s="58"/>
      <c r="D5" s="58"/>
      <c r="E5" s="58"/>
      <c r="F5" s="46"/>
    </row>
    <row r="6" spans="2:6" x14ac:dyDescent="0.25">
      <c r="B6" s="33"/>
      <c r="C6" s="33"/>
      <c r="D6" s="33"/>
    </row>
    <row r="7" spans="2:6" x14ac:dyDescent="0.25">
      <c r="B7" s="44" t="s">
        <v>2</v>
      </c>
      <c r="C7" s="44" t="s">
        <v>36</v>
      </c>
      <c r="D7" s="44" t="s">
        <v>37</v>
      </c>
    </row>
    <row r="8" spans="2:6" x14ac:dyDescent="0.25">
      <c r="B8" s="63" t="s">
        <v>38</v>
      </c>
      <c r="C8" s="63"/>
      <c r="D8" s="63"/>
    </row>
    <row r="9" spans="2:6" ht="15" customHeight="1" x14ac:dyDescent="0.25">
      <c r="B9" s="9" t="s">
        <v>22</v>
      </c>
      <c r="C9" s="51">
        <v>24376330.059999999</v>
      </c>
      <c r="D9" s="51">
        <v>24376330.059999999</v>
      </c>
    </row>
    <row r="10" spans="2:6" ht="15" customHeight="1" x14ac:dyDescent="0.25">
      <c r="B10" s="9" t="s">
        <v>14</v>
      </c>
      <c r="C10" s="51">
        <v>26075768.689999998</v>
      </c>
      <c r="D10" s="51">
        <v>26075768.689999998</v>
      </c>
    </row>
    <row r="11" spans="2:6" ht="15" customHeight="1" x14ac:dyDescent="0.25">
      <c r="B11" s="9" t="s">
        <v>23</v>
      </c>
      <c r="C11" s="51">
        <v>15048402.85</v>
      </c>
      <c r="D11" s="51">
        <v>15048402.85</v>
      </c>
    </row>
    <row r="12" spans="2:6" ht="15" customHeight="1" x14ac:dyDescent="0.25">
      <c r="B12" s="9" t="s">
        <v>15</v>
      </c>
      <c r="C12" s="51">
        <v>14782567.849999998</v>
      </c>
      <c r="D12" s="51">
        <v>14782567.849999998</v>
      </c>
    </row>
    <row r="13" spans="2:6" ht="15" customHeight="1" x14ac:dyDescent="0.25">
      <c r="B13" s="9" t="s">
        <v>46</v>
      </c>
      <c r="C13" s="51">
        <v>8601376.129999999</v>
      </c>
      <c r="D13" s="51">
        <v>8601376.129999999</v>
      </c>
    </row>
    <row r="14" spans="2:6" ht="15" customHeight="1" x14ac:dyDescent="0.25">
      <c r="B14" s="9" t="s">
        <v>24</v>
      </c>
      <c r="C14" s="51">
        <v>128369844.15000002</v>
      </c>
      <c r="D14" s="51">
        <v>128369844.15000002</v>
      </c>
    </row>
    <row r="15" spans="2:6" ht="15" customHeight="1" x14ac:dyDescent="0.25">
      <c r="B15" s="9" t="s">
        <v>47</v>
      </c>
      <c r="C15" s="51">
        <v>13151593.419999998</v>
      </c>
      <c r="D15" s="51">
        <v>13151593.419999998</v>
      </c>
    </row>
    <row r="16" spans="2:6" ht="15" customHeight="1" x14ac:dyDescent="0.25">
      <c r="B16" s="9" t="s">
        <v>48</v>
      </c>
      <c r="C16" s="51">
        <v>28727075.379999999</v>
      </c>
      <c r="D16" s="51">
        <v>28727075.379999999</v>
      </c>
    </row>
    <row r="17" spans="2:4" ht="15" customHeight="1" x14ac:dyDescent="0.25">
      <c r="B17" s="9" t="s">
        <v>49</v>
      </c>
      <c r="C17" s="51">
        <v>55695568.689999998</v>
      </c>
      <c r="D17" s="51">
        <v>55695568.689999998</v>
      </c>
    </row>
    <row r="18" spans="2:4" ht="15" customHeight="1" x14ac:dyDescent="0.25">
      <c r="B18" s="9" t="s">
        <v>13</v>
      </c>
      <c r="C18" s="51">
        <v>1595052.6099999999</v>
      </c>
      <c r="D18" s="51">
        <v>1595052.6099999999</v>
      </c>
    </row>
    <row r="19" spans="2:4" ht="15" customHeight="1" x14ac:dyDescent="0.25">
      <c r="B19" s="9" t="s">
        <v>16</v>
      </c>
      <c r="C19" s="51">
        <v>30234073.189999998</v>
      </c>
      <c r="D19" s="51">
        <v>30234073.189999998</v>
      </c>
    </row>
    <row r="20" spans="2:4" ht="15" customHeight="1" x14ac:dyDescent="0.25">
      <c r="B20" s="9" t="s">
        <v>17</v>
      </c>
      <c r="C20" s="51">
        <v>83955620.010000005</v>
      </c>
      <c r="D20" s="51">
        <v>83955620.010000005</v>
      </c>
    </row>
    <row r="21" spans="2:4" ht="15" customHeight="1" x14ac:dyDescent="0.25">
      <c r="B21" s="9" t="s">
        <v>25</v>
      </c>
      <c r="C21" s="51">
        <v>37418393.009999998</v>
      </c>
      <c r="D21" s="51">
        <v>37418393.009999998</v>
      </c>
    </row>
    <row r="22" spans="2:4" ht="15" customHeight="1" x14ac:dyDescent="0.25">
      <c r="B22" s="9" t="s">
        <v>26</v>
      </c>
      <c r="C22" s="51">
        <v>30774907.589999996</v>
      </c>
      <c r="D22" s="51">
        <v>30774907.589999996</v>
      </c>
    </row>
    <row r="23" spans="2:4" ht="15" customHeight="1" x14ac:dyDescent="0.25">
      <c r="B23" s="9" t="s">
        <v>27</v>
      </c>
      <c r="C23" s="51">
        <v>44658684.109999999</v>
      </c>
      <c r="D23" s="51">
        <v>44658684.109999999</v>
      </c>
    </row>
    <row r="24" spans="2:4" ht="15" customHeight="1" x14ac:dyDescent="0.25">
      <c r="B24" s="9" t="s">
        <v>61</v>
      </c>
      <c r="C24" s="51">
        <v>24521922.02</v>
      </c>
      <c r="D24" s="51">
        <v>24521922.02</v>
      </c>
    </row>
    <row r="25" spans="2:4" ht="15" customHeight="1" x14ac:dyDescent="0.25">
      <c r="B25" s="9" t="s">
        <v>62</v>
      </c>
      <c r="C25" s="51">
        <v>78386433.11999999</v>
      </c>
      <c r="D25" s="51">
        <v>78386433.11999999</v>
      </c>
    </row>
    <row r="26" spans="2:4" ht="15" customHeight="1" x14ac:dyDescent="0.25">
      <c r="B26" s="9" t="s">
        <v>60</v>
      </c>
      <c r="C26" s="51">
        <v>20599743.539999999</v>
      </c>
      <c r="D26" s="51">
        <v>20599743.539999999</v>
      </c>
    </row>
    <row r="27" spans="2:4" ht="15" customHeight="1" x14ac:dyDescent="0.25">
      <c r="B27" s="9" t="s">
        <v>63</v>
      </c>
      <c r="C27" s="51">
        <v>143099514.56999999</v>
      </c>
      <c r="D27" s="51">
        <v>143099514.56999999</v>
      </c>
    </row>
    <row r="28" spans="2:4" ht="15" customHeight="1" x14ac:dyDescent="0.25">
      <c r="B28" s="9" t="s">
        <v>64</v>
      </c>
      <c r="C28" s="51">
        <v>81920480.909999996</v>
      </c>
      <c r="D28" s="51">
        <v>81920480.909999996</v>
      </c>
    </row>
    <row r="29" spans="2:4" ht="15" customHeight="1" x14ac:dyDescent="0.25">
      <c r="B29" s="9" t="s">
        <v>65</v>
      </c>
      <c r="C29" s="51">
        <v>56359842</v>
      </c>
      <c r="D29" s="51">
        <v>56359842</v>
      </c>
    </row>
    <row r="30" spans="2:4" ht="15" customHeight="1" x14ac:dyDescent="0.25">
      <c r="B30" s="9" t="s">
        <v>66</v>
      </c>
      <c r="C30" s="51">
        <v>28000837.119999997</v>
      </c>
      <c r="D30" s="51">
        <v>28000837.119999997</v>
      </c>
    </row>
    <row r="31" spans="2:4" x14ac:dyDescent="0.25">
      <c r="B31" s="13" t="s">
        <v>67</v>
      </c>
      <c r="C31" s="51">
        <v>3176720.96</v>
      </c>
      <c r="D31" s="51">
        <v>3176720.96</v>
      </c>
    </row>
    <row r="32" spans="2:4" x14ac:dyDescent="0.25">
      <c r="B32" s="13" t="s">
        <v>18</v>
      </c>
      <c r="C32" s="51">
        <v>14561592.57</v>
      </c>
      <c r="D32" s="51">
        <v>14561592.57</v>
      </c>
    </row>
    <row r="33" spans="2:4" x14ac:dyDescent="0.25">
      <c r="B33" s="13" t="s">
        <v>19</v>
      </c>
      <c r="C33" s="51">
        <v>15776779.43</v>
      </c>
      <c r="D33" s="51">
        <v>15776779.43</v>
      </c>
    </row>
    <row r="34" spans="2:4" x14ac:dyDescent="0.25">
      <c r="B34" s="13" t="s">
        <v>20</v>
      </c>
      <c r="C34" s="51">
        <v>78663481.049999997</v>
      </c>
      <c r="D34" s="51">
        <v>78663481.049999997</v>
      </c>
    </row>
    <row r="35" spans="2:4" x14ac:dyDescent="0.25">
      <c r="B35" s="13" t="s">
        <v>21</v>
      </c>
      <c r="C35" s="51">
        <v>97480868.679999977</v>
      </c>
      <c r="D35" s="51">
        <v>97480868.679999977</v>
      </c>
    </row>
    <row r="36" spans="2:4" ht="15" customHeight="1" x14ac:dyDescent="0.25">
      <c r="B36" s="9" t="s">
        <v>51</v>
      </c>
      <c r="C36" s="51">
        <v>82898552.38000001</v>
      </c>
      <c r="D36" s="51">
        <v>82898552.38000001</v>
      </c>
    </row>
    <row r="37" spans="2:4" ht="15" customHeight="1" x14ac:dyDescent="0.25">
      <c r="B37" s="9" t="s">
        <v>52</v>
      </c>
      <c r="C37" s="51">
        <v>112359787.88000003</v>
      </c>
      <c r="D37" s="51">
        <v>112359787.88000003</v>
      </c>
    </row>
    <row r="38" spans="2:4" ht="15" customHeight="1" x14ac:dyDescent="0.25">
      <c r="B38" s="9" t="s">
        <v>28</v>
      </c>
      <c r="C38" s="51">
        <v>72474840</v>
      </c>
      <c r="D38" s="51">
        <v>72474840</v>
      </c>
    </row>
    <row r="39" spans="2:4" ht="15" customHeight="1" x14ac:dyDescent="0.25">
      <c r="B39" s="9" t="s">
        <v>29</v>
      </c>
      <c r="C39" s="51">
        <v>25569539.380000003</v>
      </c>
      <c r="D39" s="51">
        <v>25569539.380000003</v>
      </c>
    </row>
    <row r="40" spans="2:4" x14ac:dyDescent="0.25">
      <c r="B40" s="9" t="s">
        <v>68</v>
      </c>
      <c r="C40" s="51">
        <v>69801866.140000001</v>
      </c>
      <c r="D40" s="51">
        <v>69801866.140000001</v>
      </c>
    </row>
    <row r="41" spans="2:4" s="47" customFormat="1" x14ac:dyDescent="0.25">
      <c r="B41" s="9" t="s">
        <v>69</v>
      </c>
      <c r="C41" s="51">
        <v>16308195.76</v>
      </c>
      <c r="D41" s="51">
        <v>16308195.76</v>
      </c>
    </row>
    <row r="42" spans="2:4" s="47" customFormat="1" x14ac:dyDescent="0.25">
      <c r="B42" s="9" t="s">
        <v>70</v>
      </c>
      <c r="C42" s="51">
        <v>2101.85</v>
      </c>
      <c r="D42" s="51">
        <v>2101.85</v>
      </c>
    </row>
    <row r="43" spans="2:4" s="47" customFormat="1" x14ac:dyDescent="0.25">
      <c r="B43" s="9" t="s">
        <v>71</v>
      </c>
      <c r="C43" s="51">
        <v>2128873.46</v>
      </c>
      <c r="D43" s="51">
        <v>2128873.46</v>
      </c>
    </row>
    <row r="44" spans="2:4" x14ac:dyDescent="0.25">
      <c r="B44" s="50" t="s">
        <v>57</v>
      </c>
      <c r="C44" s="52">
        <f>SUM(C9:C43)</f>
        <v>1567557230.5600004</v>
      </c>
      <c r="D44" s="52">
        <f>SUM(D9:D43)</f>
        <v>1567557230.5600004</v>
      </c>
    </row>
    <row r="45" spans="2:4" x14ac:dyDescent="0.25">
      <c r="B45" s="4"/>
      <c r="C45" s="4"/>
      <c r="D45" s="37"/>
    </row>
    <row r="46" spans="2:4" x14ac:dyDescent="0.25">
      <c r="B46" s="63" t="s">
        <v>10</v>
      </c>
      <c r="C46" s="63"/>
      <c r="D46" s="63"/>
    </row>
    <row r="47" spans="2:4" x14ac:dyDescent="0.25">
      <c r="B47" s="13" t="s">
        <v>39</v>
      </c>
      <c r="C47" s="53">
        <v>79420182.139999986</v>
      </c>
      <c r="D47" s="53">
        <v>79420182.139999986</v>
      </c>
    </row>
    <row r="48" spans="2:4" x14ac:dyDescent="0.25">
      <c r="B48" s="13" t="s">
        <v>40</v>
      </c>
      <c r="C48" s="53">
        <v>25231250</v>
      </c>
      <c r="D48" s="53">
        <v>25231250</v>
      </c>
    </row>
    <row r="49" spans="2:6" x14ac:dyDescent="0.25">
      <c r="B49" s="13" t="s">
        <v>41</v>
      </c>
      <c r="C49" s="53">
        <v>24772456.43</v>
      </c>
      <c r="D49" s="53">
        <v>24772456.43</v>
      </c>
    </row>
    <row r="50" spans="2:6" x14ac:dyDescent="0.25">
      <c r="B50" s="9" t="s">
        <v>42</v>
      </c>
      <c r="C50" s="53">
        <v>17068184.460000001</v>
      </c>
      <c r="D50" s="53">
        <v>17068184.460000001</v>
      </c>
    </row>
    <row r="51" spans="2:6" x14ac:dyDescent="0.25">
      <c r="B51" s="9" t="s">
        <v>43</v>
      </c>
      <c r="C51" s="53">
        <v>41060207.330000006</v>
      </c>
      <c r="D51" s="53">
        <v>41060207.330000006</v>
      </c>
      <c r="F51" s="8"/>
    </row>
    <row r="52" spans="2:6" x14ac:dyDescent="0.25">
      <c r="B52" s="9" t="s">
        <v>44</v>
      </c>
      <c r="C52" s="53">
        <v>7431247.6099999994</v>
      </c>
      <c r="D52" s="53">
        <v>7431247.6099999994</v>
      </c>
    </row>
    <row r="53" spans="2:6" x14ac:dyDescent="0.25">
      <c r="B53" s="9" t="s">
        <v>45</v>
      </c>
      <c r="C53" s="53">
        <v>4971431.1100000003</v>
      </c>
      <c r="D53" s="53">
        <v>4971431.1100000003</v>
      </c>
    </row>
    <row r="54" spans="2:6" x14ac:dyDescent="0.25">
      <c r="B54" s="50" t="s">
        <v>58</v>
      </c>
      <c r="C54" s="52">
        <f>SUM(C47:C53)</f>
        <v>199954959.08000004</v>
      </c>
      <c r="D54" s="52">
        <f>SUM(D47:D53)</f>
        <v>199954959.08000004</v>
      </c>
    </row>
    <row r="55" spans="2:6" x14ac:dyDescent="0.25">
      <c r="B55" s="4"/>
      <c r="C55" s="48"/>
      <c r="D55" s="49"/>
    </row>
    <row r="56" spans="2:6" x14ac:dyDescent="0.25">
      <c r="B56" s="5" t="s">
        <v>54</v>
      </c>
      <c r="C56" s="54">
        <f>C54+C44</f>
        <v>1767512189.6400003</v>
      </c>
      <c r="D56" s="54">
        <f>D54+D44</f>
        <v>1767512189.6400003</v>
      </c>
    </row>
    <row r="57" spans="2:6" x14ac:dyDescent="0.25">
      <c r="F57" s="10"/>
    </row>
    <row r="58" spans="2:6" x14ac:dyDescent="0.25">
      <c r="B58" s="43"/>
    </row>
    <row r="59" spans="2:6" x14ac:dyDescent="0.25">
      <c r="B59" s="43"/>
    </row>
    <row r="60" spans="2:6" x14ac:dyDescent="0.25">
      <c r="B60" s="43"/>
    </row>
  </sheetData>
  <mergeCells count="6">
    <mergeCell ref="B46:D46"/>
    <mergeCell ref="B8:D8"/>
    <mergeCell ref="B2:E2"/>
    <mergeCell ref="B3:E3"/>
    <mergeCell ref="B4:E4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c) Endeudamiento Neto 1er</vt:lpstr>
      <vt:lpstr>d) Intereses de la Deuda 1er</vt:lpstr>
      <vt:lpstr>d) Intereses de la Deuda 4Tr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Blanca Estela Martinez Isaac</cp:lastModifiedBy>
  <cp:lastPrinted>2020-02-27T18:03:27Z</cp:lastPrinted>
  <dcterms:created xsi:type="dcterms:W3CDTF">2015-03-26T16:21:07Z</dcterms:created>
  <dcterms:modified xsi:type="dcterms:W3CDTF">2020-02-27T18:03:41Z</dcterms:modified>
</cp:coreProperties>
</file>