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ownloads\"/>
    </mc:Choice>
  </mc:AlternateContent>
  <bookViews>
    <workbookView xWindow="0" yWindow="0" windowWidth="28800" windowHeight="11985" activeTab="1"/>
  </bookViews>
  <sheets>
    <sheet name="Endeudamiento Neto solo disposi" sheetId="1" r:id="rId1"/>
    <sheet name="Intereses de la Deuda " sheetId="2" r:id="rId2"/>
  </sheets>
  <calcPr calcId="162913"/>
</workbook>
</file>

<file path=xl/calcChain.xml><?xml version="1.0" encoding="utf-8"?>
<calcChain xmlns="http://schemas.openxmlformats.org/spreadsheetml/2006/main">
  <c r="C42" i="1" l="1"/>
  <c r="B42" i="1"/>
  <c r="D41" i="1"/>
  <c r="D40" i="1"/>
  <c r="D39" i="1"/>
  <c r="D38" i="1"/>
  <c r="D37" i="1"/>
  <c r="D36" i="1"/>
  <c r="D35" i="1"/>
  <c r="B32" i="1"/>
  <c r="B44" i="1" s="1"/>
  <c r="A3" i="2"/>
  <c r="D42" i="1" l="1"/>
  <c r="B39" i="2"/>
  <c r="D9" i="1"/>
  <c r="B27" i="2"/>
  <c r="D18" i="1"/>
  <c r="D21" i="1"/>
  <c r="B15" i="2"/>
  <c r="B31" i="2"/>
  <c r="D8" i="1"/>
  <c r="C32" i="1"/>
  <c r="C44" i="1" s="1"/>
  <c r="D24" i="1"/>
  <c r="D11" i="1"/>
  <c r="D19" i="1"/>
  <c r="D27" i="1"/>
  <c r="B13" i="2"/>
  <c r="B21" i="2"/>
  <c r="B29" i="2"/>
  <c r="D17" i="1"/>
  <c r="B11" i="2"/>
  <c r="D10" i="1"/>
  <c r="D26" i="1"/>
  <c r="D13" i="1"/>
  <c r="D29" i="1"/>
  <c r="B23" i="2"/>
  <c r="B36" i="2"/>
  <c r="D16" i="1"/>
  <c r="B10" i="2"/>
  <c r="B18" i="2"/>
  <c r="B26" i="2"/>
  <c r="D14" i="1"/>
  <c r="D22" i="1"/>
  <c r="D30" i="1"/>
  <c r="C32" i="2"/>
  <c r="B8" i="2"/>
  <c r="B16" i="2"/>
  <c r="B24" i="2"/>
  <c r="B37" i="2"/>
  <c r="D25" i="1"/>
  <c r="B19" i="2"/>
  <c r="B40" i="2"/>
  <c r="D12" i="1"/>
  <c r="D20" i="1"/>
  <c r="D28" i="1"/>
  <c r="B14" i="2"/>
  <c r="B22" i="2"/>
  <c r="B30" i="2"/>
  <c r="B35" i="2"/>
  <c r="C42" i="2"/>
  <c r="D15" i="1"/>
  <c r="D23" i="1"/>
  <c r="D31" i="1"/>
  <c r="B9" i="2"/>
  <c r="B17" i="2"/>
  <c r="B25" i="2"/>
  <c r="B38" i="2"/>
  <c r="B12" i="2"/>
  <c r="B20" i="2"/>
  <c r="B28" i="2"/>
  <c r="B41" i="2"/>
  <c r="D32" i="1" l="1"/>
  <c r="D44" i="1" s="1"/>
  <c r="C44" i="2"/>
  <c r="B32" i="2"/>
  <c r="B42" i="2"/>
  <c r="B44" i="2" l="1"/>
</calcChain>
</file>

<file path=xl/sharedStrings.xml><?xml version="1.0" encoding="utf-8"?>
<sst xmlns="http://schemas.openxmlformats.org/spreadsheetml/2006/main" count="89" uniqueCount="54">
  <si>
    <t>Gobierno del Estado de Jalisco (Poder Ejecutivo)</t>
  </si>
  <si>
    <t>Endeudamiento Neto</t>
  </si>
  <si>
    <t>"Cifras Preliminares"</t>
  </si>
  <si>
    <t xml:space="preserve">Identificación de Crédito o Instrumento </t>
  </si>
  <si>
    <t>Contratación/Colocación</t>
  </si>
  <si>
    <t>Amortización</t>
  </si>
  <si>
    <t>A</t>
  </si>
  <si>
    <t>B</t>
  </si>
  <si>
    <t>C=A-B</t>
  </si>
  <si>
    <t xml:space="preserve">Total Créditos Bancarios </t>
  </si>
  <si>
    <t>Otros Instrumentos de Deuda</t>
  </si>
  <si>
    <t>Total Otros Instrumentos de Deuda</t>
  </si>
  <si>
    <t xml:space="preserve">Total </t>
  </si>
  <si>
    <t xml:space="preserve">Nota1: La contratación de los instrumentos enlistados se realizó en ejercicios fiscales anteriores al 2021, por lo que en caso de no existir disposiciones en el ejercicio fiscal vigente, las amortizaciones generan un desendeudamiento reflejado como un Endeudamiento Neto negativo.
Nota2: Durante el mes de enero se realizó la última disposición de los financiamientos Banamex $700 mdp y Banamex $1000 mdp por $95,100 mdp y 318 mdp respectivamente. 
Nota3: Durante el mes de febrero se llevó a cabo la última disposición de los Financiamientos Bancomer $1,000 mdp con RPU P14-0820082,P14-0820083 y P14-0820084 por las cantidades de $458 mdp, $472 mdp y $174 mdp respectivamente. </t>
  </si>
  <si>
    <t xml:space="preserve">Intereses de la Deuda </t>
  </si>
  <si>
    <t>Identificación de Crédito o Instrumento</t>
  </si>
  <si>
    <t>Devengado</t>
  </si>
  <si>
    <t>Pagado</t>
  </si>
  <si>
    <t>Créditos Bancarios</t>
  </si>
  <si>
    <t>Total de Intereses de Créditos Bancarios</t>
  </si>
  <si>
    <t>Total de Intereses de Otros Instrumentos de Deuda</t>
  </si>
  <si>
    <t xml:space="preserve">Total Intereses </t>
  </si>
  <si>
    <r>
      <rPr>
        <b/>
        <sz val="10"/>
        <color theme="1"/>
        <rFont val="Calibri"/>
        <family val="2"/>
      </rPr>
      <t>Banorte $5,115 mdp.</t>
    </r>
    <r>
      <rPr>
        <sz val="10"/>
        <color theme="1"/>
        <rFont val="Calibri"/>
      </rPr>
      <t xml:space="preserve">
Banco Mercantil del Norte, S.A, Institución de Banca Múltiple, Grupo Financiero Banorte (Banorte)  $5,115,348,231.00 con número de inscripción ante el RPU P14-0819019 </t>
    </r>
  </si>
  <si>
    <r>
      <rPr>
        <b/>
        <sz val="10"/>
        <color theme="1"/>
        <rFont val="Calibri"/>
        <family val="2"/>
      </rPr>
      <t xml:space="preserve">Santander $3,000 mdp </t>
    </r>
    <r>
      <rPr>
        <sz val="10"/>
        <color theme="1"/>
        <rFont val="Calibri"/>
        <family val="2"/>
      </rPr>
      <t xml:space="preserve">
Banco Santander México, S.A., Institución de Banca Múltiple, Grupo Financiero Santander México (Santander)  $3,000,000,000.00 con número de inscripción ante el RPU P14-0819023 </t>
    </r>
  </si>
  <si>
    <r>
      <rPr>
        <b/>
        <sz val="10"/>
        <color theme="1"/>
        <rFont val="Calibri"/>
        <family val="2"/>
      </rPr>
      <t xml:space="preserve">Bancomer $2,000 mdp </t>
    </r>
    <r>
      <rPr>
        <sz val="10"/>
        <color theme="1"/>
        <rFont val="Calibri"/>
        <family val="2"/>
      </rPr>
      <t xml:space="preserve">
BBVA Bancomer, Intitución de Banca Múltiple, Grupo Financiero BBVA Bancomer (Bancomer) $2,000,000,000.00 con número de inscripción ante el RPU P14-0819022</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</si>
  <si>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P14-0819021 </t>
    </r>
  </si>
  <si>
    <r>
      <rPr>
        <b/>
        <sz val="10"/>
        <color theme="1"/>
        <rFont val="Calibri"/>
        <family val="2"/>
      </rPr>
      <t>Banorte $2,300 mdp.</t>
    </r>
    <r>
      <rPr>
        <sz val="10"/>
        <color theme="1"/>
        <rFont val="Calibri"/>
        <family val="2"/>
      </rPr>
      <t xml:space="preserve">
 Banco Mercantil del Norte, S.A, Institución de Banca Múltiple, Grupo Financiero Banorte (Banorte)  $2,300,000,000.00 con número de inscripción ante el RPU A14-0819008</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</si>
  <si>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P14-0320028</t>
    </r>
  </si>
  <si>
    <r>
      <rPr>
        <b/>
        <sz val="10"/>
        <color theme="1"/>
        <rFont val="Calibri"/>
        <family val="2"/>
      </rPr>
      <t xml:space="preserve">Banamex $882 mdp. </t>
    </r>
    <r>
      <rPr>
        <sz val="10"/>
        <color theme="1"/>
        <rFont val="Calibri"/>
        <family val="2"/>
      </rPr>
      <t xml:space="preserve">
Banco Nacional de México, S.A., Integrante del Grupo Financiero Citibanamex  $882,581,089.60 con número de inscripción ante el RPU P14-0320027</t>
    </r>
  </si>
  <si>
    <r>
      <rPr>
        <b/>
        <sz val="10"/>
        <color theme="1"/>
        <rFont val="Calibri"/>
        <family val="2"/>
      </rPr>
      <t xml:space="preserve">Bajío $1,200 mdp. </t>
    </r>
    <r>
      <rPr>
        <sz val="10"/>
        <color theme="1"/>
        <rFont val="Calibri"/>
        <family val="2"/>
      </rPr>
      <t xml:space="preserve">
Banco del Bajío, S.A., Institución de Banca Múltiple $1,200,000,000.00 con número de inscripción ante el RPU P14-0820078</t>
    </r>
  </si>
  <si>
    <r>
      <rPr>
        <b/>
        <sz val="10"/>
        <color theme="1"/>
        <rFont val="Calibri"/>
        <family val="2"/>
      </rPr>
      <t>Bajío $300 mdp.</t>
    </r>
    <r>
      <rPr>
        <sz val="10"/>
        <color theme="1"/>
        <rFont val="Calibri"/>
        <family val="2"/>
      </rPr>
      <t xml:space="preserve">
Banco del Bajío, S.A., Institución de Banca Múltiple $300,000,000.00 con número de inscripción ante el RPU P14-0820079</t>
    </r>
  </si>
  <si>
    <r>
      <rPr>
        <b/>
        <sz val="10"/>
        <color theme="1"/>
        <rFont val="Calibri"/>
        <family val="2"/>
      </rPr>
      <t xml:space="preserve">Banamex $700 mdp. </t>
    </r>
    <r>
      <rPr>
        <sz val="10"/>
        <color theme="1"/>
        <rFont val="Calibri"/>
        <family val="2"/>
      </rPr>
      <t xml:space="preserve">
Banco Nacional de México, S.A., Integrante del Grupo Financiero Citibanamex $700,000,000.00 con número de inscripción ante el RPU P14-0820080</t>
    </r>
  </si>
  <si>
    <r>
      <rPr>
        <b/>
        <sz val="10"/>
        <color theme="1"/>
        <rFont val="Calibri"/>
        <family val="2"/>
      </rPr>
      <t>Banamex $1,000 mdp.</t>
    </r>
    <r>
      <rPr>
        <sz val="10"/>
        <color theme="1"/>
        <rFont val="Calibri"/>
        <family val="2"/>
      </rPr>
      <t xml:space="preserve"> 
Banco Nacional de México, S.A., Integrante del Grupo Financiero Citibanamex $1,000,000,000.00 con número de inscripción ante el RPU P14-0820081</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</si>
  <si>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P14-0820082</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</si>
  <si>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P14-0820083</t>
    </r>
  </si>
  <si>
    <r>
      <rPr>
        <b/>
        <sz val="10"/>
        <color theme="1"/>
        <rFont val="Calibri"/>
        <family val="2"/>
      </rPr>
      <t xml:space="preserve">Bancomer $1,000 mdp </t>
    </r>
    <r>
      <rPr>
        <sz val="10"/>
        <color theme="1"/>
        <rFont val="Calibri"/>
        <family val="2"/>
      </rPr>
      <t xml:space="preserve">
BBVA Bancomer, Intitución de Banca Múltiple, Grupo Financiero BBVA Bancomer (Bancomer) $1,000,000,000.00 con número de inscripción ante el RPU P14-0820084</t>
    </r>
  </si>
  <si>
    <r>
      <rPr>
        <b/>
        <sz val="10"/>
        <color theme="1"/>
        <rFont val="Calibri"/>
        <family val="2"/>
      </rPr>
      <t xml:space="preserve">Bancomer $600 mdp </t>
    </r>
    <r>
      <rPr>
        <sz val="10"/>
        <color theme="1"/>
        <rFont val="Calibri"/>
        <family val="2"/>
      </rPr>
      <t xml:space="preserve">
BBVA Bancomer, Intitución de Banca Múltiple, Grupo Financiero BBVA Bancomer (Bancomer)  $600,000,000.00 con número de inscripción ante el RPU Q14-0420053</t>
    </r>
  </si>
  <si>
    <r>
      <rPr>
        <b/>
        <sz val="10"/>
        <color theme="1"/>
        <rFont val="Calibri"/>
        <family val="2"/>
      </rPr>
      <t>Banorte $800 mdp</t>
    </r>
    <r>
      <rPr>
        <sz val="10"/>
        <color theme="1"/>
        <rFont val="Calibri"/>
        <family val="2"/>
      </rPr>
      <t xml:space="preserve">
Banco Mercantil del Norte, S.A, Institución de Banca Múltiple, Grupo Financiero Banorte (Banorte)  $800,000,000.00 con número de inscripción ante el RPU Q14-0520070</t>
    </r>
  </si>
  <si>
    <r>
      <rPr>
        <b/>
        <sz val="10"/>
        <color theme="1"/>
        <rFont val="Calibri"/>
        <family val="2"/>
      </rPr>
      <t>Santander $200 mdp.</t>
    </r>
    <r>
      <rPr>
        <sz val="10"/>
        <color theme="1"/>
        <rFont val="Calibri"/>
        <family val="2"/>
      </rPr>
      <t xml:space="preserve">
Banco Santander México, S.A., Institución de Banca Múltiple, Grupo Financiero Santander México (Santander)  $200,000,000.00 con número de inscripción ante el RPU Q14-0520071</t>
    </r>
  </si>
  <si>
    <r>
      <rPr>
        <b/>
        <sz val="10"/>
        <color theme="1"/>
        <rFont val="Calibri"/>
        <family val="2"/>
      </rPr>
      <t>Banorte $200 mdp</t>
    </r>
    <r>
      <rPr>
        <sz val="10"/>
        <color theme="1"/>
        <rFont val="Calibri"/>
        <family val="2"/>
      </rPr>
      <t xml:space="preserve">
Banco Mercantil del Norte, S.A, Institución de Banca Múltiple, Grupo Financiero Banorte (Banorte)  $200,000,000.00  con número de inscripción ante el RPU Q14-1220204</t>
    </r>
  </si>
  <si>
    <r>
      <rPr>
        <b/>
        <sz val="10"/>
        <color theme="1"/>
        <rFont val="Calibri"/>
        <family val="2"/>
      </rPr>
      <t xml:space="preserve">Scotiabank $200 mdp </t>
    </r>
    <r>
      <rPr>
        <sz val="10"/>
        <color theme="1"/>
        <rFont val="Calibri"/>
        <family val="2"/>
      </rPr>
      <t xml:space="preserve">
Scotiabank Invertal, S.A., Institución de Banca Múltiple, Grupo Financiero Scotiabank Inverlat (Scotiabank) $200,000,000.00 </t>
    </r>
  </si>
  <si>
    <r>
      <rPr>
        <b/>
        <sz val="10"/>
        <color theme="1"/>
        <rFont val="Calibri"/>
        <family val="2"/>
      </rPr>
      <t xml:space="preserve">Banobras $1,000 mdp. </t>
    </r>
    <r>
      <rPr>
        <sz val="10"/>
        <color theme="1"/>
        <rFont val="Calibri"/>
        <family val="2"/>
      </rPr>
      <t xml:space="preserve">
Banobras Nacional de Obras y Servicios Públicos, S.N.C. Institución de Banca de Desarrollo  $1,000,000,000.00 con número de inscripción ante el RPU P14-0416021</t>
    </r>
  </si>
  <si>
    <r>
      <rPr>
        <b/>
        <sz val="10"/>
        <color theme="1"/>
        <rFont val="Calibri"/>
        <family val="2"/>
      </rPr>
      <t xml:space="preserve">Banobras $2,500 mdp. </t>
    </r>
    <r>
      <rPr>
        <sz val="10"/>
        <color theme="1"/>
        <rFont val="Calibri"/>
        <family val="2"/>
      </rPr>
      <t xml:space="preserve">
Banobras Nacional de Obras y Servicios Públicos, S.N.C. Institución de Banca de Desarrollo  $2,500,000,000.00 con número de inscripción ante el RPU P14-0819018</t>
    </r>
  </si>
  <si>
    <r>
      <rPr>
        <b/>
        <sz val="10"/>
        <color theme="1"/>
        <rFont val="Calibri"/>
        <family val="2"/>
      </rPr>
      <t xml:space="preserve">Banobras $569 mdp. </t>
    </r>
    <r>
      <rPr>
        <sz val="10"/>
        <color theme="1"/>
        <rFont val="Calibri"/>
        <family val="2"/>
      </rPr>
      <t xml:space="preserve">
Banobras Nacional de Obras y Servicios Públicos, S.N.C. Institución de Banca de Desarrollo  $569,432,472.53 con número de inscripción ante el RPU P14-0819020 </t>
    </r>
  </si>
  <si>
    <r>
      <rPr>
        <b/>
        <sz val="10"/>
        <color theme="1"/>
        <rFont val="Calibri"/>
        <family val="2"/>
      </rPr>
      <t xml:space="preserve">Banobras $2,250 mdp. </t>
    </r>
    <r>
      <rPr>
        <sz val="10"/>
        <color theme="1"/>
        <rFont val="Calibri"/>
        <family val="2"/>
      </rPr>
      <t xml:space="preserve">
Banobras Nacional de Obras y Servicios Públicos, S.N.C. Institución de Banca de Desarrollo  $2,250,000,000.00 con número de inscripción ante el RPU P14-0819024</t>
    </r>
  </si>
  <si>
    <r>
      <rPr>
        <b/>
        <sz val="10"/>
        <color theme="1"/>
        <rFont val="Calibri"/>
        <family val="2"/>
      </rPr>
      <t xml:space="preserve">Banobras $700 mdp. </t>
    </r>
    <r>
      <rPr>
        <sz val="10"/>
        <color theme="1"/>
        <rFont val="Calibri"/>
        <family val="2"/>
      </rPr>
      <t xml:space="preserve">
Banobras Nacional de Obras y Servicios Públicos, S.N.C. Institución de Banca de Desarrollo  $700,000,000.00 con número de inscripción ante el RPU A14-0819007</t>
    </r>
  </si>
  <si>
    <r>
      <rPr>
        <b/>
        <sz val="10"/>
        <color theme="1"/>
        <rFont val="Calibri"/>
        <family val="2"/>
      </rPr>
      <t>Banobras $1,000 mdp.</t>
    </r>
    <r>
      <rPr>
        <sz val="10"/>
        <color theme="1"/>
        <rFont val="Calibri"/>
        <family val="2"/>
      </rPr>
      <t xml:space="preserve">
Banobras Nacional de Obras y Servicios Públicos, S.N.C. Institución de Banca de Desarrollo  $1,000,000,000.00 con número de inscripción ante el RPU P14-0712095</t>
    </r>
  </si>
  <si>
    <r>
      <rPr>
        <b/>
        <sz val="10"/>
        <color theme="1"/>
        <rFont val="Calibri"/>
        <family val="2"/>
      </rPr>
      <t xml:space="preserve">Banobras $300 mdp. </t>
    </r>
    <r>
      <rPr>
        <sz val="10"/>
        <color theme="1"/>
        <rFont val="Calibri"/>
        <family val="2"/>
      </rPr>
      <t xml:space="preserve">
Banobras Nacional de Obras y Servicios Públicos, S.N.C. Institución de Banca de Desarrollo  $300,000,000.00 con número de inscripción ante el RPU P14-0712103</t>
    </r>
  </si>
  <si>
    <r>
      <rPr>
        <b/>
        <sz val="10"/>
        <color theme="1"/>
        <rFont val="Calibri"/>
        <family val="2"/>
      </rPr>
      <t xml:space="preserve">Banobras $299 mdp. </t>
    </r>
    <r>
      <rPr>
        <sz val="10"/>
        <color theme="1"/>
        <rFont val="Calibri"/>
        <family val="2"/>
      </rPr>
      <t xml:space="preserve">
Banobras Nacional de Obras y Servicios Públicos, S.N.C. Institución de Banca de Desarrollo  $299,888,355.00 con número de inscripción ante el RPU P14-1013128</t>
    </r>
  </si>
  <si>
    <r>
      <rPr>
        <b/>
        <sz val="10"/>
        <color theme="1"/>
        <rFont val="Calibri"/>
        <family val="2"/>
      </rPr>
      <t xml:space="preserve">Banobras $223 mdp. </t>
    </r>
    <r>
      <rPr>
        <sz val="10"/>
        <color theme="1"/>
        <rFont val="Calibri"/>
        <family val="2"/>
      </rPr>
      <t xml:space="preserve">
Banobras Nacional de Obras y Servicios Públicos, S.N.C. Institución de Banca de Desarrollo  $223,786,059.00 con número de inscripción ante el RPU P14-0814122</t>
    </r>
  </si>
  <si>
    <r>
      <rPr>
        <b/>
        <sz val="10"/>
        <color theme="1"/>
        <rFont val="Calibri"/>
        <family val="2"/>
      </rPr>
      <t xml:space="preserve">Banobras $500.38 mdp. </t>
    </r>
    <r>
      <rPr>
        <sz val="10"/>
        <color theme="1"/>
        <rFont val="Calibri"/>
        <family val="2"/>
      </rPr>
      <t xml:space="preserve">
Banobras Nacional de Obras y Servicios Públicos, S.N.C. Institución de Banca de Desarrollo  $500,379,494.00 con número de inscripción ante el RPU P14-1214238</t>
    </r>
  </si>
  <si>
    <r>
      <rPr>
        <b/>
        <sz val="10"/>
        <color theme="1"/>
        <rFont val="Calibri"/>
        <family val="2"/>
      </rPr>
      <t xml:space="preserve">Banobras $86,7 mdp. </t>
    </r>
    <r>
      <rPr>
        <sz val="10"/>
        <color theme="1"/>
        <rFont val="Calibri"/>
        <family val="2"/>
      </rPr>
      <t xml:space="preserve">
Banobras Nacional de Obras y Servicios Públicos, S.N.C. Institución de Banca de Desarrollo  $86,788,886.00 con número de inscripción ante el RPU P14-0416020</t>
    </r>
  </si>
  <si>
    <r>
      <rPr>
        <b/>
        <sz val="10"/>
        <color theme="1"/>
        <rFont val="Calibri"/>
        <family val="2"/>
      </rPr>
      <t xml:space="preserve">Banobras $56.9 mdp. </t>
    </r>
    <r>
      <rPr>
        <sz val="10"/>
        <color theme="1"/>
        <rFont val="Calibri"/>
        <family val="2"/>
      </rPr>
      <t xml:space="preserve">
Banobras Nacional de Obras y Servicios Públicos, S.N.C. Institución de Banca de Desarrollo  $56,998,668.00 con número de inscripción ante el RPU P14-0916041</t>
    </r>
  </si>
  <si>
    <t>del 01 enero 2021 al 31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</si>
</sst>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_-&quot;$&quot;* \-#,##0_-;_-&quot;$&quot;* &quot;-&quot;??_-;_-@"/>
  </numFmts>
  <fonts count="13" x14ac:knownFonts="1">
    <font>
      <sz val="10"/>
      <color rgb="FF000000"/>
      <name val="Arial"/>
    </font>
    <font>
      <b/>
      <sz val="10"/>
      <color theme="1"/>
      <name val="Calibri"/>
    </font>
    <font>
      <sz val="10"/>
      <color theme="1"/>
      <name val="Arial"/>
    </font>
    <font>
      <sz val="10"/>
      <color theme="1"/>
      <name val="Calibri"/>
    </font>
    <font>
      <sz val="10"/>
      <name val="Arial"/>
    </font>
    <font>
      <sz val="10"/>
      <color rgb="FF000000"/>
      <name val="Calibri"/>
    </font>
    <font>
      <b/>
      <sz val="9"/>
      <color theme="1"/>
      <name val="Calibri"/>
    </font>
    <font>
      <b/>
      <sz val="9"/>
      <color rgb="FF000000"/>
      <name val="Calibri"/>
    </font>
    <font>
      <sz val="9"/>
      <color rgb="FF000000"/>
      <name val="Calibri"/>
    </font>
    <font>
      <b/>
      <sz val="8"/>
      <color rgb="FF000000"/>
      <name val="Calibri"/>
    </font>
    <font>
      <b/>
      <sz val="10"/>
      <color rgb="FF000000"/>
      <name val="Calibri"/>
    </font>
    <font>
      <sz val="10"/>
      <color theme="1"/>
      <name val="Calibri"/>
      <family val="2"/>
    </font>
    <font>
      <b/>
      <sz val="10"/>
      <color theme="1"/>
      <name val="Calibri"/>
      <family val="2"/>
    </font>
  </fonts>
  <fills count="3">
    <fill>
      <patternFill patternType="none"/>
    </fill>
    <fill>
      <patternFill patternType="gray125"/>
    </fill>
    <fill>
      <patternFill patternType="solid">
        <fgColor rgb="FFFFFFFF"/>
        <bgColor rgb="FFFFFFFF"/>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applyFont="1" applyAlignment="1"/>
    <xf numFmtId="0" fontId="3" fillId="2" borderId="0" xfId="0" applyFont="1" applyFill="1"/>
    <xf numFmtId="164" fontId="3" fillId="2" borderId="0" xfId="0" applyNumberFormat="1" applyFont="1" applyFill="1"/>
    <xf numFmtId="16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4" fontId="5" fillId="2" borderId="2" xfId="0" applyNumberFormat="1" applyFont="1" applyFill="1" applyBorder="1" applyAlignment="1">
      <alignment horizontal="center" wrapText="1"/>
    </xf>
    <xf numFmtId="164" fontId="3" fillId="0" borderId="2" xfId="0" applyNumberFormat="1" applyFont="1" applyBorder="1" applyAlignment="1">
      <alignment horizontal="center"/>
    </xf>
    <xf numFmtId="164" fontId="3" fillId="2" borderId="2" xfId="0" applyNumberFormat="1" applyFont="1" applyFill="1" applyBorder="1" applyAlignment="1">
      <alignment horizontal="center"/>
    </xf>
    <xf numFmtId="0" fontId="1" fillId="2" borderId="2" xfId="0" applyFont="1" applyFill="1" applyBorder="1" applyAlignment="1">
      <alignment horizontal="center"/>
    </xf>
    <xf numFmtId="164" fontId="1" fillId="2" borderId="2" xfId="0" applyNumberFormat="1" applyFont="1" applyFill="1" applyBorder="1" applyAlignment="1">
      <alignment horizontal="center" wrapText="1"/>
    </xf>
    <xf numFmtId="164" fontId="3" fillId="2" borderId="2" xfId="0" applyNumberFormat="1" applyFont="1" applyFill="1" applyBorder="1" applyAlignment="1">
      <alignment horizontal="center" wrapText="1"/>
    </xf>
    <xf numFmtId="164" fontId="3" fillId="2" borderId="2" xfId="0" applyNumberFormat="1" applyFont="1" applyFill="1" applyBorder="1" applyAlignment="1">
      <alignment horizontal="center"/>
    </xf>
    <xf numFmtId="0" fontId="7" fillId="0" borderId="2" xfId="0" applyFont="1" applyBorder="1" applyAlignment="1">
      <alignment horizontal="center"/>
    </xf>
    <xf numFmtId="164" fontId="1" fillId="2" borderId="2" xfId="0" applyNumberFormat="1" applyFont="1" applyFill="1" applyBorder="1" applyAlignment="1">
      <alignment horizontal="center" wrapText="1"/>
    </xf>
    <xf numFmtId="0" fontId="8" fillId="0" borderId="0" xfId="0" applyFont="1" applyAlignment="1">
      <alignment horizontal="center"/>
    </xf>
    <xf numFmtId="164" fontId="8" fillId="0" borderId="0" xfId="0" applyNumberFormat="1" applyFont="1" applyAlignment="1">
      <alignment horizontal="center"/>
    </xf>
    <xf numFmtId="0" fontId="7" fillId="0" borderId="2" xfId="0" applyFont="1" applyBorder="1" applyAlignment="1">
      <alignment horizontal="center"/>
    </xf>
    <xf numFmtId="4" fontId="2" fillId="0" borderId="0" xfId="0" applyNumberFormat="1" applyFont="1"/>
    <xf numFmtId="4" fontId="1" fillId="0" borderId="4" xfId="0" applyNumberFormat="1" applyFont="1" applyBorder="1" applyAlignment="1">
      <alignment horizontal="center"/>
    </xf>
    <xf numFmtId="4" fontId="1" fillId="0" borderId="2" xfId="0" applyNumberFormat="1" applyFont="1" applyBorder="1" applyAlignment="1">
      <alignment horizontal="center"/>
    </xf>
    <xf numFmtId="164" fontId="3" fillId="0" borderId="4" xfId="0" applyNumberFormat="1" applyFont="1" applyBorder="1" applyAlignment="1">
      <alignment horizontal="center"/>
    </xf>
    <xf numFmtId="164" fontId="3" fillId="2" borderId="4" xfId="0" applyNumberFormat="1" applyFont="1" applyFill="1" applyBorder="1" applyAlignment="1">
      <alignment horizontal="center"/>
    </xf>
    <xf numFmtId="3" fontId="10" fillId="0" borderId="3" xfId="0" applyNumberFormat="1" applyFont="1" applyBorder="1" applyAlignment="1">
      <alignment horizontal="center"/>
    </xf>
    <xf numFmtId="164" fontId="1" fillId="0" borderId="2" xfId="0" applyNumberFormat="1" applyFont="1" applyBorder="1" applyAlignment="1">
      <alignment horizontal="center"/>
    </xf>
    <xf numFmtId="3" fontId="2" fillId="0" borderId="0" xfId="0" applyNumberFormat="1" applyFont="1"/>
    <xf numFmtId="164" fontId="5" fillId="0" borderId="3" xfId="0" applyNumberFormat="1" applyFont="1" applyBorder="1" applyAlignment="1">
      <alignment horizontal="center"/>
    </xf>
    <xf numFmtId="164" fontId="10" fillId="0" borderId="7" xfId="0" applyNumberFormat="1" applyFont="1" applyBorder="1" applyAlignment="1">
      <alignment horizontal="center"/>
    </xf>
    <xf numFmtId="3" fontId="5" fillId="0" borderId="0" xfId="0" applyNumberFormat="1" applyFont="1" applyAlignment="1">
      <alignment horizontal="center"/>
    </xf>
    <xf numFmtId="164" fontId="5" fillId="0" borderId="0" xfId="0" applyNumberFormat="1" applyFont="1" applyAlignment="1">
      <alignment horizontal="center"/>
    </xf>
    <xf numFmtId="164" fontId="5" fillId="0" borderId="8" xfId="0" applyNumberFormat="1" applyFont="1" applyBorder="1" applyAlignment="1">
      <alignment horizontal="center"/>
    </xf>
    <xf numFmtId="3" fontId="10" fillId="0" borderId="2" xfId="0" applyNumberFormat="1" applyFont="1" applyBorder="1" applyAlignment="1">
      <alignment horizontal="left"/>
    </xf>
    <xf numFmtId="164" fontId="10" fillId="0" borderId="6" xfId="0" applyNumberFormat="1" applyFont="1" applyBorder="1" applyAlignment="1">
      <alignment horizontal="center"/>
    </xf>
    <xf numFmtId="0" fontId="1" fillId="2" borderId="0" xfId="0" applyFont="1" applyFill="1" applyAlignment="1">
      <alignment horizontal="center"/>
    </xf>
    <xf numFmtId="0" fontId="0" fillId="0" borderId="0" xfId="0" applyFont="1" applyAlignment="1"/>
    <xf numFmtId="0" fontId="1" fillId="2" borderId="1" xfId="0" applyFont="1" applyFill="1" applyBorder="1" applyAlignment="1">
      <alignment horizontal="center" vertical="center" wrapText="1"/>
    </xf>
    <xf numFmtId="0" fontId="4" fillId="0" borderId="3" xfId="0" applyFont="1" applyBorder="1"/>
    <xf numFmtId="0" fontId="6" fillId="0" borderId="4" xfId="0" applyFont="1" applyBorder="1" applyAlignment="1">
      <alignment horizontal="center"/>
    </xf>
    <xf numFmtId="0" fontId="4" fillId="0" borderId="5" xfId="0" applyFont="1" applyBorder="1"/>
    <xf numFmtId="0" fontId="4" fillId="0" borderId="6" xfId="0" applyFont="1" applyBorder="1"/>
    <xf numFmtId="0" fontId="9" fillId="0" borderId="0" xfId="0" applyFont="1" applyAlignment="1">
      <alignment horizontal="left" vertical="center" wrapText="1"/>
    </xf>
    <xf numFmtId="4" fontId="2" fillId="0" borderId="0" xfId="0" applyNumberFormat="1" applyFont="1"/>
    <xf numFmtId="0" fontId="10" fillId="2" borderId="4" xfId="0" applyFont="1" applyFill="1" applyBorder="1" applyAlignment="1">
      <alignment horizontal="center"/>
    </xf>
    <xf numFmtId="3" fontId="1" fillId="2" borderId="4" xfId="0" applyNumberFormat="1" applyFont="1" applyFill="1" applyBorder="1" applyAlignment="1">
      <alignment horizontal="center"/>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0</xdr:rowOff>
    </xdr:from>
    <xdr:ext cx="1638300" cy="781050"/>
    <xdr:pic>
      <xdr:nvPicPr>
        <xdr:cNvPr id="2" name="image1.png" title="Imagen"/>
        <xdr:cNvPicPr preferRelativeResize="0"/>
      </xdr:nvPicPr>
      <xdr:blipFill>
        <a:blip xmlns:r="http://schemas.openxmlformats.org/officeDocument/2006/relationships" r:embed="rId1" cstate="print"/>
        <a:stretch>
          <a:fillRect/>
        </a:stretch>
      </xdr:blipFill>
      <xdr:spPr>
        <a:xfrm>
          <a:off x="914400" y="0"/>
          <a:ext cx="1638300" cy="781050"/>
        </a:xfrm>
        <a:prstGeom prst="rect">
          <a:avLst/>
        </a:prstGeom>
        <a:noFill/>
      </xdr:spPr>
    </xdr:pic>
    <xdr:clientData fLocksWithSheet="0"/>
  </xdr:oneCellAnchor>
  <xdr:oneCellAnchor>
    <xdr:from>
      <xdr:col>2</xdr:col>
      <xdr:colOff>542925</xdr:colOff>
      <xdr:row>0</xdr:row>
      <xdr:rowOff>171450</xdr:rowOff>
    </xdr:from>
    <xdr:ext cx="1590675" cy="4953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38100</xdr:rowOff>
    </xdr:from>
    <xdr:ext cx="1428750" cy="68580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114300</xdr:colOff>
      <xdr:row>0</xdr:row>
      <xdr:rowOff>152400</xdr:rowOff>
    </xdr:from>
    <xdr:ext cx="1428750" cy="457200"/>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D48"/>
  <sheetViews>
    <sheetView showGridLines="0" workbookViewId="0">
      <selection activeCell="D8" sqref="D8"/>
    </sheetView>
  </sheetViews>
  <sheetFormatPr baseColWidth="10" defaultColWidth="14.3984375" defaultRowHeight="15.75" customHeight="1" x14ac:dyDescent="0.35"/>
  <cols>
    <col min="1" max="1" width="53.73046875" customWidth="1"/>
    <col min="2" max="2" width="24.1328125" customWidth="1"/>
    <col min="3" max="3" width="16.1328125" customWidth="1"/>
    <col min="4" max="4" width="19.1328125" customWidth="1"/>
  </cols>
  <sheetData>
    <row r="1" spans="1:4" ht="13.15" x14ac:dyDescent="0.4">
      <c r="A1" s="32" t="s">
        <v>0</v>
      </c>
      <c r="B1" s="33"/>
      <c r="C1" s="33"/>
      <c r="D1" s="33"/>
    </row>
    <row r="2" spans="1:4" ht="13.15" x14ac:dyDescent="0.4">
      <c r="A2" s="32" t="s">
        <v>1</v>
      </c>
      <c r="B2" s="33"/>
      <c r="C2" s="33"/>
      <c r="D2" s="33"/>
    </row>
    <row r="3" spans="1:4" ht="13.15" x14ac:dyDescent="0.4">
      <c r="A3" s="32" t="s">
        <v>53</v>
      </c>
      <c r="B3" s="33"/>
      <c r="C3" s="33"/>
      <c r="D3" s="33"/>
    </row>
    <row r="4" spans="1:4" ht="13.15" x14ac:dyDescent="0.4">
      <c r="A4" s="32" t="s">
        <v>2</v>
      </c>
      <c r="B4" s="33"/>
      <c r="C4" s="33"/>
      <c r="D4" s="33"/>
    </row>
    <row r="5" spans="1:4" ht="13.15" x14ac:dyDescent="0.4">
      <c r="A5" s="1"/>
      <c r="B5" s="2"/>
      <c r="C5" s="1"/>
      <c r="D5" s="1"/>
    </row>
    <row r="6" spans="1:4" ht="13.15" x14ac:dyDescent="0.35">
      <c r="A6" s="34" t="s">
        <v>3</v>
      </c>
      <c r="B6" s="3" t="s">
        <v>4</v>
      </c>
      <c r="C6" s="4" t="s">
        <v>5</v>
      </c>
      <c r="D6" s="4" t="s">
        <v>1</v>
      </c>
    </row>
    <row r="7" spans="1:4" ht="13.15" x14ac:dyDescent="0.35">
      <c r="A7" s="35"/>
      <c r="B7" s="3" t="s">
        <v>6</v>
      </c>
      <c r="C7" s="4" t="s">
        <v>7</v>
      </c>
      <c r="D7" s="4" t="s">
        <v>8</v>
      </c>
    </row>
    <row r="8" spans="1:4" ht="52.5" x14ac:dyDescent="0.4">
      <c r="A8" s="43" t="s">
        <v>22</v>
      </c>
      <c r="B8" s="5">
        <v>0</v>
      </c>
      <c r="C8" s="6">
        <v>9852068.6999999993</v>
      </c>
      <c r="D8" s="7">
        <f t="shared" ref="D8:D31" si="0">B8-C8</f>
        <v>-9852068.6999999993</v>
      </c>
    </row>
    <row r="9" spans="1:4" ht="52.5" x14ac:dyDescent="0.4">
      <c r="A9" s="43" t="s">
        <v>23</v>
      </c>
      <c r="B9" s="5">
        <v>0</v>
      </c>
      <c r="C9" s="6">
        <v>5864556.0800000001</v>
      </c>
      <c r="D9" s="7">
        <f t="shared" si="0"/>
        <v>-5864556.0800000001</v>
      </c>
    </row>
    <row r="10" spans="1:4" ht="52.5" x14ac:dyDescent="0.4">
      <c r="A10" s="43" t="s">
        <v>24</v>
      </c>
      <c r="B10" s="5">
        <v>0</v>
      </c>
      <c r="C10" s="6">
        <v>3912000</v>
      </c>
      <c r="D10" s="7">
        <f t="shared" si="0"/>
        <v>-3912000</v>
      </c>
    </row>
    <row r="11" spans="1:4" ht="52.5" x14ac:dyDescent="0.4">
      <c r="A11" s="43" t="s">
        <v>25</v>
      </c>
      <c r="B11" s="5">
        <v>0</v>
      </c>
      <c r="C11" s="6">
        <v>1956000</v>
      </c>
      <c r="D11" s="7">
        <f t="shared" si="0"/>
        <v>-1956000</v>
      </c>
    </row>
    <row r="12" spans="1:4" ht="52.5" x14ac:dyDescent="0.4">
      <c r="A12" s="43" t="s">
        <v>26</v>
      </c>
      <c r="B12" s="5">
        <v>0</v>
      </c>
      <c r="C12" s="6">
        <v>3994550</v>
      </c>
      <c r="D12" s="7">
        <f t="shared" si="0"/>
        <v>-3994550</v>
      </c>
    </row>
    <row r="13" spans="1:4" ht="52.5" x14ac:dyDescent="0.4">
      <c r="A13" s="43" t="s">
        <v>27</v>
      </c>
      <c r="B13" s="5">
        <v>0</v>
      </c>
      <c r="C13" s="6">
        <v>1793776.33</v>
      </c>
      <c r="D13" s="7">
        <f t="shared" si="0"/>
        <v>-1793776.33</v>
      </c>
    </row>
    <row r="14" spans="1:4" ht="52.5" x14ac:dyDescent="0.4">
      <c r="A14" s="43" t="s">
        <v>28</v>
      </c>
      <c r="B14" s="5">
        <v>0</v>
      </c>
      <c r="C14" s="6">
        <v>1463849.45</v>
      </c>
      <c r="D14" s="7">
        <f t="shared" si="0"/>
        <v>-1463849.45</v>
      </c>
    </row>
    <row r="15" spans="1:4" ht="39.4" x14ac:dyDescent="0.4">
      <c r="A15" s="43" t="s">
        <v>29</v>
      </c>
      <c r="B15" s="5">
        <v>0</v>
      </c>
      <c r="C15" s="6">
        <v>1577790</v>
      </c>
      <c r="D15" s="7">
        <f t="shared" si="0"/>
        <v>-1577790</v>
      </c>
    </row>
    <row r="16" spans="1:4" ht="39.4" x14ac:dyDescent="0.4">
      <c r="A16" s="43" t="s">
        <v>30</v>
      </c>
      <c r="B16" s="5">
        <v>0</v>
      </c>
      <c r="C16" s="6">
        <v>696000</v>
      </c>
      <c r="D16" s="7">
        <f t="shared" si="0"/>
        <v>-696000</v>
      </c>
    </row>
    <row r="17" spans="1:4" ht="52.5" x14ac:dyDescent="0.4">
      <c r="A17" s="43" t="s">
        <v>31</v>
      </c>
      <c r="B17" s="5">
        <v>95100000</v>
      </c>
      <c r="C17" s="6">
        <v>1551343.6</v>
      </c>
      <c r="D17" s="7">
        <f t="shared" si="0"/>
        <v>93548656.400000006</v>
      </c>
    </row>
    <row r="18" spans="1:4" ht="52.5" x14ac:dyDescent="0.4">
      <c r="A18" s="43" t="s">
        <v>32</v>
      </c>
      <c r="B18" s="5">
        <v>318000000</v>
      </c>
      <c r="C18" s="6">
        <v>1523284</v>
      </c>
      <c r="D18" s="7">
        <f t="shared" si="0"/>
        <v>316476716</v>
      </c>
    </row>
    <row r="19" spans="1:4" ht="52.5" x14ac:dyDescent="0.4">
      <c r="A19" s="43" t="s">
        <v>33</v>
      </c>
      <c r="B19" s="5">
        <v>458000000</v>
      </c>
      <c r="C19" s="6">
        <v>1616512</v>
      </c>
      <c r="D19" s="7">
        <f t="shared" si="0"/>
        <v>456383488</v>
      </c>
    </row>
    <row r="20" spans="1:4" ht="52.5" x14ac:dyDescent="0.4">
      <c r="A20" s="43" t="s">
        <v>34</v>
      </c>
      <c r="B20" s="5">
        <v>472000000</v>
      </c>
      <c r="C20" s="6">
        <v>1169112</v>
      </c>
      <c r="D20" s="7">
        <f t="shared" si="0"/>
        <v>470830888</v>
      </c>
    </row>
    <row r="21" spans="1:4" ht="52.5" x14ac:dyDescent="0.4">
      <c r="A21" s="43" t="s">
        <v>35</v>
      </c>
      <c r="B21" s="5">
        <v>174000000</v>
      </c>
      <c r="C21" s="6">
        <v>1505554</v>
      </c>
      <c r="D21" s="7">
        <f t="shared" si="0"/>
        <v>172494446</v>
      </c>
    </row>
    <row r="22" spans="1:4" ht="52.5" x14ac:dyDescent="0.4">
      <c r="A22" s="43" t="s">
        <v>36</v>
      </c>
      <c r="B22" s="5">
        <v>0</v>
      </c>
      <c r="C22" s="6">
        <v>163636363.59999999</v>
      </c>
      <c r="D22" s="7">
        <f t="shared" si="0"/>
        <v>-163636363.59999999</v>
      </c>
    </row>
    <row r="23" spans="1:4" ht="52.5" x14ac:dyDescent="0.4">
      <c r="A23" s="43" t="s">
        <v>37</v>
      </c>
      <c r="B23" s="5">
        <v>0</v>
      </c>
      <c r="C23" s="6">
        <v>266666664</v>
      </c>
      <c r="D23" s="7">
        <f t="shared" si="0"/>
        <v>-266666664</v>
      </c>
    </row>
    <row r="24" spans="1:4" ht="52.5" x14ac:dyDescent="0.4">
      <c r="A24" s="43" t="s">
        <v>38</v>
      </c>
      <c r="B24" s="5">
        <v>0</v>
      </c>
      <c r="C24" s="6">
        <v>66666666.659999996</v>
      </c>
      <c r="D24" s="7">
        <f t="shared" si="0"/>
        <v>-66666666.659999996</v>
      </c>
    </row>
    <row r="25" spans="1:4" ht="52.5" x14ac:dyDescent="0.4">
      <c r="A25" s="43" t="s">
        <v>39</v>
      </c>
      <c r="B25" s="5">
        <v>0</v>
      </c>
      <c r="C25" s="6">
        <v>99999999</v>
      </c>
      <c r="D25" s="7">
        <f t="shared" si="0"/>
        <v>-99999999</v>
      </c>
    </row>
    <row r="26" spans="1:4" ht="39.4" x14ac:dyDescent="0.4">
      <c r="A26" s="43" t="s">
        <v>40</v>
      </c>
      <c r="B26" s="5">
        <v>0</v>
      </c>
      <c r="C26" s="6">
        <v>99999999.989999995</v>
      </c>
      <c r="D26" s="7">
        <f t="shared" si="0"/>
        <v>-99999999.989999995</v>
      </c>
    </row>
    <row r="27" spans="1:4" ht="52.5" x14ac:dyDescent="0.4">
      <c r="A27" s="43" t="s">
        <v>41</v>
      </c>
      <c r="B27" s="5">
        <v>0</v>
      </c>
      <c r="C27" s="6">
        <v>12461358.060000001</v>
      </c>
      <c r="D27" s="7">
        <f t="shared" si="0"/>
        <v>-12461358.060000001</v>
      </c>
    </row>
    <row r="28" spans="1:4" ht="52.5" x14ac:dyDescent="0.4">
      <c r="A28" s="43" t="s">
        <v>42</v>
      </c>
      <c r="B28" s="5">
        <v>0</v>
      </c>
      <c r="C28" s="6">
        <v>4951702.1100000003</v>
      </c>
      <c r="D28" s="7">
        <f t="shared" si="0"/>
        <v>-4951702.1100000003</v>
      </c>
    </row>
    <row r="29" spans="1:4" ht="52.5" x14ac:dyDescent="0.4">
      <c r="A29" s="43" t="s">
        <v>43</v>
      </c>
      <c r="B29" s="5">
        <v>0</v>
      </c>
      <c r="C29" s="6">
        <v>1125617.01</v>
      </c>
      <c r="D29" s="7">
        <f t="shared" si="0"/>
        <v>-1125617.01</v>
      </c>
    </row>
    <row r="30" spans="1:4" ht="52.5" x14ac:dyDescent="0.4">
      <c r="A30" s="43" t="s">
        <v>44</v>
      </c>
      <c r="B30" s="5">
        <v>0</v>
      </c>
      <c r="C30" s="6">
        <v>4464000</v>
      </c>
      <c r="D30" s="7">
        <f t="shared" si="0"/>
        <v>-4464000</v>
      </c>
    </row>
    <row r="31" spans="1:4" ht="52.5" x14ac:dyDescent="0.4">
      <c r="A31" s="43" t="s">
        <v>45</v>
      </c>
      <c r="B31" s="5">
        <v>0</v>
      </c>
      <c r="C31" s="6">
        <v>1388800</v>
      </c>
      <c r="D31" s="7">
        <f t="shared" si="0"/>
        <v>-1388800</v>
      </c>
    </row>
    <row r="32" spans="1:4" ht="13.15" x14ac:dyDescent="0.4">
      <c r="A32" s="8" t="s">
        <v>9</v>
      </c>
      <c r="B32" s="9">
        <f t="shared" ref="B32:D32" si="1">SUM(B8:B31)</f>
        <v>1517100000</v>
      </c>
      <c r="C32" s="9">
        <f t="shared" si="1"/>
        <v>759837566.58999991</v>
      </c>
      <c r="D32" s="9">
        <f t="shared" si="1"/>
        <v>757262433.41000032</v>
      </c>
    </row>
    <row r="33" spans="1:4" ht="13.15" x14ac:dyDescent="0.4">
      <c r="A33" s="1"/>
      <c r="B33" s="2"/>
      <c r="C33" s="1"/>
      <c r="D33" s="1"/>
    </row>
    <row r="34" spans="1:4" ht="12.75" x14ac:dyDescent="0.35">
      <c r="A34" s="36" t="s">
        <v>10</v>
      </c>
      <c r="B34" s="37"/>
      <c r="C34" s="37"/>
      <c r="D34" s="38"/>
    </row>
    <row r="35" spans="1:4" ht="52.5" x14ac:dyDescent="0.4">
      <c r="A35" s="44" t="s">
        <v>46</v>
      </c>
      <c r="B35" s="10">
        <v>0</v>
      </c>
      <c r="C35" s="11">
        <v>0</v>
      </c>
      <c r="D35" s="10">
        <f t="shared" ref="D35:D41" si="2">B35-C35</f>
        <v>0</v>
      </c>
    </row>
    <row r="36" spans="1:4" ht="52.5" x14ac:dyDescent="0.4">
      <c r="A36" s="44" t="s">
        <v>47</v>
      </c>
      <c r="B36" s="10">
        <v>0</v>
      </c>
      <c r="C36" s="11">
        <v>0</v>
      </c>
      <c r="D36" s="10">
        <f t="shared" si="2"/>
        <v>0</v>
      </c>
    </row>
    <row r="37" spans="1:4" ht="52.5" x14ac:dyDescent="0.4">
      <c r="A37" s="44" t="s">
        <v>48</v>
      </c>
      <c r="B37" s="10">
        <v>0</v>
      </c>
      <c r="C37" s="11">
        <v>0</v>
      </c>
      <c r="D37" s="10">
        <f t="shared" si="2"/>
        <v>0</v>
      </c>
    </row>
    <row r="38" spans="1:4" ht="52.5" x14ac:dyDescent="0.4">
      <c r="A38" s="44" t="s">
        <v>49</v>
      </c>
      <c r="B38" s="10">
        <v>0</v>
      </c>
      <c r="C38" s="11">
        <v>0</v>
      </c>
      <c r="D38" s="10">
        <f t="shared" si="2"/>
        <v>0</v>
      </c>
    </row>
    <row r="39" spans="1:4" ht="52.5" x14ac:dyDescent="0.4">
      <c r="A39" s="44" t="s">
        <v>50</v>
      </c>
      <c r="B39" s="10">
        <v>0</v>
      </c>
      <c r="C39" s="11">
        <v>0</v>
      </c>
      <c r="D39" s="10">
        <f t="shared" si="2"/>
        <v>0</v>
      </c>
    </row>
    <row r="40" spans="1:4" ht="52.5" x14ac:dyDescent="0.4">
      <c r="A40" s="44" t="s">
        <v>51</v>
      </c>
      <c r="B40" s="10">
        <v>0</v>
      </c>
      <c r="C40" s="11">
        <v>0</v>
      </c>
      <c r="D40" s="10">
        <f t="shared" si="2"/>
        <v>0</v>
      </c>
    </row>
    <row r="41" spans="1:4" ht="52.5" x14ac:dyDescent="0.4">
      <c r="A41" s="44" t="s">
        <v>52</v>
      </c>
      <c r="B41" s="10">
        <v>0</v>
      </c>
      <c r="C41" s="11">
        <v>0</v>
      </c>
      <c r="D41" s="10">
        <f t="shared" si="2"/>
        <v>0</v>
      </c>
    </row>
    <row r="42" spans="1:4" ht="13.15" x14ac:dyDescent="0.4">
      <c r="A42" s="12" t="s">
        <v>11</v>
      </c>
      <c r="B42" s="13">
        <f t="shared" ref="B42:D42" si="3">SUM(B35:B41)</f>
        <v>0</v>
      </c>
      <c r="C42" s="13">
        <f t="shared" si="3"/>
        <v>0</v>
      </c>
      <c r="D42" s="13">
        <f t="shared" si="3"/>
        <v>0</v>
      </c>
    </row>
    <row r="43" spans="1:4" ht="12.75" x14ac:dyDescent="0.35">
      <c r="A43" s="14"/>
      <c r="B43" s="15"/>
      <c r="C43" s="15"/>
      <c r="D43" s="15"/>
    </row>
    <row r="44" spans="1:4" ht="13.15" x14ac:dyDescent="0.4">
      <c r="A44" s="16" t="s">
        <v>12</v>
      </c>
      <c r="B44" s="9">
        <f>B32+B42</f>
        <v>1517100000</v>
      </c>
      <c r="C44" s="9">
        <f>C32+C42</f>
        <v>759837566.58999991</v>
      </c>
      <c r="D44" s="13">
        <f>D32+D42</f>
        <v>757262433.41000032</v>
      </c>
    </row>
    <row r="45" spans="1:4" ht="13.15" x14ac:dyDescent="0.4">
      <c r="A45" s="1"/>
      <c r="B45" s="2"/>
      <c r="C45" s="1"/>
      <c r="D45" s="1"/>
    </row>
    <row r="46" spans="1:4" ht="61.5" customHeight="1" x14ac:dyDescent="0.35">
      <c r="A46" s="39" t="s">
        <v>13</v>
      </c>
      <c r="B46" s="33"/>
      <c r="C46" s="33"/>
      <c r="D46" s="33"/>
    </row>
    <row r="47" spans="1:4" ht="12.75" x14ac:dyDescent="0.35">
      <c r="A47" s="33"/>
      <c r="B47" s="33"/>
      <c r="C47" s="33"/>
      <c r="D47" s="33"/>
    </row>
    <row r="48" spans="1:4" ht="13.15" x14ac:dyDescent="0.4">
      <c r="A48" s="1"/>
      <c r="B48" s="2"/>
      <c r="C48" s="1"/>
      <c r="D48" s="1"/>
    </row>
  </sheetData>
  <mergeCells count="7">
    <mergeCell ref="A34:D34"/>
    <mergeCell ref="A46:D47"/>
    <mergeCell ref="A1:D1"/>
    <mergeCell ref="A2:D2"/>
    <mergeCell ref="A3:D3"/>
    <mergeCell ref="A4:D4"/>
    <mergeCell ref="A6:A7"/>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47"/>
  <sheetViews>
    <sheetView showGridLines="0" tabSelected="1" workbookViewId="0">
      <selection activeCell="B8" sqref="B8"/>
    </sheetView>
  </sheetViews>
  <sheetFormatPr baseColWidth="10" defaultColWidth="14.3984375" defaultRowHeight="12.75" x14ac:dyDescent="0.35"/>
  <cols>
    <col min="1" max="1" width="50.3984375" customWidth="1"/>
    <col min="2" max="3" width="24.265625" customWidth="1"/>
  </cols>
  <sheetData>
    <row r="1" spans="1:3" ht="13.15" x14ac:dyDescent="0.4">
      <c r="A1" s="32" t="s">
        <v>0</v>
      </c>
      <c r="B1" s="33"/>
      <c r="C1" s="33"/>
    </row>
    <row r="2" spans="1:3" ht="13.15" x14ac:dyDescent="0.4">
      <c r="A2" s="32" t="s">
        <v>14</v>
      </c>
      <c r="B2" s="33"/>
      <c r="C2" s="33"/>
    </row>
    <row r="3" spans="1:3" ht="13.15" x14ac:dyDescent="0.4">
      <c r="A3" s="32" t="str">
        <f>'Endeudamiento Neto solo disposi'!A3</f>
        <v>del 01 enero 2021 al 31 marzo 2021</v>
      </c>
      <c r="B3" s="33"/>
      <c r="C3" s="33"/>
    </row>
    <row r="4" spans="1:3" ht="13.15" x14ac:dyDescent="0.4">
      <c r="A4" s="32" t="s">
        <v>2</v>
      </c>
      <c r="B4" s="33"/>
      <c r="C4" s="33"/>
    </row>
    <row r="5" spans="1:3" x14ac:dyDescent="0.35">
      <c r="A5" s="40"/>
      <c r="B5" s="33"/>
      <c r="C5" s="33"/>
    </row>
    <row r="6" spans="1:3" ht="13.15" x14ac:dyDescent="0.4">
      <c r="A6" s="18" t="s">
        <v>15</v>
      </c>
      <c r="B6" s="18" t="s">
        <v>16</v>
      </c>
      <c r="C6" s="19" t="s">
        <v>17</v>
      </c>
    </row>
    <row r="7" spans="1:3" ht="13.15" x14ac:dyDescent="0.4">
      <c r="A7" s="41" t="s">
        <v>18</v>
      </c>
      <c r="B7" s="37"/>
      <c r="C7" s="38"/>
    </row>
    <row r="8" spans="1:3" ht="52.5" x14ac:dyDescent="0.4">
      <c r="A8" s="43" t="s">
        <v>22</v>
      </c>
      <c r="B8" s="20">
        <f t="shared" ref="B8:B31" si="0">C8</f>
        <v>57561137.519999899</v>
      </c>
      <c r="C8" s="6">
        <v>57561137.519999899</v>
      </c>
    </row>
    <row r="9" spans="1:3" ht="52.5" x14ac:dyDescent="0.4">
      <c r="A9" s="43" t="s">
        <v>23</v>
      </c>
      <c r="B9" s="20">
        <f t="shared" si="0"/>
        <v>33804879.380000003</v>
      </c>
      <c r="C9" s="6">
        <v>33804879.380000003</v>
      </c>
    </row>
    <row r="10" spans="1:3" ht="52.5" x14ac:dyDescent="0.4">
      <c r="A10" s="43" t="s">
        <v>24</v>
      </c>
      <c r="B10" s="20">
        <f t="shared" si="0"/>
        <v>22884771.7999999</v>
      </c>
      <c r="C10" s="6">
        <v>22884771.7999999</v>
      </c>
    </row>
    <row r="11" spans="1:3" ht="52.5" x14ac:dyDescent="0.4">
      <c r="A11" s="43" t="s">
        <v>25</v>
      </c>
      <c r="B11" s="20">
        <f t="shared" si="0"/>
        <v>11490236.0599999</v>
      </c>
      <c r="C11" s="6">
        <v>11490236.0599999</v>
      </c>
    </row>
    <row r="12" spans="1:3" ht="52.5" x14ac:dyDescent="0.4">
      <c r="A12" s="43" t="s">
        <v>26</v>
      </c>
      <c r="B12" s="20">
        <f t="shared" si="0"/>
        <v>26918514.16</v>
      </c>
      <c r="C12" s="6">
        <v>26918514.16</v>
      </c>
    </row>
    <row r="13" spans="1:3" ht="52.5" x14ac:dyDescent="0.4">
      <c r="A13" s="43" t="s">
        <v>27</v>
      </c>
      <c r="B13" s="20">
        <f t="shared" si="0"/>
        <v>11037191.08</v>
      </c>
      <c r="C13" s="6">
        <v>11037191.08</v>
      </c>
    </row>
    <row r="14" spans="1:3" ht="52.5" x14ac:dyDescent="0.4">
      <c r="A14" s="43" t="s">
        <v>28</v>
      </c>
      <c r="B14" s="20">
        <f t="shared" si="0"/>
        <v>9045937.5800000001</v>
      </c>
      <c r="C14" s="6">
        <v>9045937.5800000001</v>
      </c>
    </row>
    <row r="15" spans="1:3" ht="52.5" x14ac:dyDescent="0.4">
      <c r="A15" s="43" t="s">
        <v>29</v>
      </c>
      <c r="B15" s="20">
        <f t="shared" si="0"/>
        <v>5670448.3300000001</v>
      </c>
      <c r="C15" s="6">
        <v>5670448.3300000001</v>
      </c>
    </row>
    <row r="16" spans="1:3" ht="52.5" x14ac:dyDescent="0.4">
      <c r="A16" s="43" t="s">
        <v>30</v>
      </c>
      <c r="B16" s="20">
        <f t="shared" si="0"/>
        <v>4230481.99</v>
      </c>
      <c r="C16" s="6">
        <v>4230481.99</v>
      </c>
    </row>
    <row r="17" spans="1:3" ht="52.5" x14ac:dyDescent="0.4">
      <c r="A17" s="43" t="s">
        <v>31</v>
      </c>
      <c r="B17" s="20">
        <f t="shared" si="0"/>
        <v>9104669.75</v>
      </c>
      <c r="C17" s="6">
        <v>9104669.75</v>
      </c>
    </row>
    <row r="18" spans="1:3" ht="52.5" x14ac:dyDescent="0.4">
      <c r="A18" s="43" t="s">
        <v>32</v>
      </c>
      <c r="B18" s="20">
        <f t="shared" si="0"/>
        <v>12294909.119999999</v>
      </c>
      <c r="C18" s="6">
        <v>12294909.119999999</v>
      </c>
    </row>
    <row r="19" spans="1:3" ht="52.5" x14ac:dyDescent="0.4">
      <c r="A19" s="43" t="s">
        <v>33</v>
      </c>
      <c r="B19" s="20">
        <f t="shared" si="0"/>
        <v>10014680.9699999</v>
      </c>
      <c r="C19" s="6">
        <v>10014680.9699999</v>
      </c>
    </row>
    <row r="20" spans="1:3" ht="52.5" x14ac:dyDescent="0.4">
      <c r="A20" s="43" t="s">
        <v>34</v>
      </c>
      <c r="B20" s="20">
        <f t="shared" si="0"/>
        <v>10156315.359999999</v>
      </c>
      <c r="C20" s="6">
        <v>10156315.359999999</v>
      </c>
    </row>
    <row r="21" spans="1:3" ht="52.5" x14ac:dyDescent="0.4">
      <c r="A21" s="43" t="s">
        <v>35</v>
      </c>
      <c r="B21" s="20">
        <f t="shared" si="0"/>
        <v>12393838.01</v>
      </c>
      <c r="C21" s="6">
        <v>12393838.01</v>
      </c>
    </row>
    <row r="22" spans="1:3" ht="52.5" x14ac:dyDescent="0.4">
      <c r="A22" s="43" t="s">
        <v>36</v>
      </c>
      <c r="B22" s="20">
        <f t="shared" si="0"/>
        <v>1196840.9099999999</v>
      </c>
      <c r="C22" s="6">
        <v>1196840.9099999999</v>
      </c>
    </row>
    <row r="23" spans="1:3" ht="52.5" x14ac:dyDescent="0.4">
      <c r="A23" s="43" t="s">
        <v>37</v>
      </c>
      <c r="B23" s="20">
        <f t="shared" si="0"/>
        <v>3491324.52</v>
      </c>
      <c r="C23" s="6">
        <v>3491324.52</v>
      </c>
    </row>
    <row r="24" spans="1:3" ht="52.5" x14ac:dyDescent="0.4">
      <c r="A24" s="43" t="s">
        <v>38</v>
      </c>
      <c r="B24" s="20">
        <f t="shared" si="0"/>
        <v>882536.97</v>
      </c>
      <c r="C24" s="6">
        <v>882536.97</v>
      </c>
    </row>
    <row r="25" spans="1:3" ht="52.5" x14ac:dyDescent="0.4">
      <c r="A25" s="43" t="s">
        <v>39</v>
      </c>
      <c r="B25" s="21">
        <f t="shared" si="0"/>
        <v>2676705.5699999998</v>
      </c>
      <c r="C25" s="6">
        <v>2676705.5699999998</v>
      </c>
    </row>
    <row r="26" spans="1:3" ht="39.4" x14ac:dyDescent="0.4">
      <c r="A26" s="43" t="s">
        <v>40</v>
      </c>
      <c r="B26" s="21">
        <f t="shared" si="0"/>
        <v>2270858.61</v>
      </c>
      <c r="C26" s="6">
        <v>2270858.61</v>
      </c>
    </row>
    <row r="27" spans="1:3" ht="52.5" x14ac:dyDescent="0.4">
      <c r="A27" s="43" t="s">
        <v>41</v>
      </c>
      <c r="B27" s="21">
        <f t="shared" si="0"/>
        <v>10821632.419999899</v>
      </c>
      <c r="C27" s="6">
        <v>10821632.419999899</v>
      </c>
    </row>
    <row r="28" spans="1:3" ht="52.5" x14ac:dyDescent="0.4">
      <c r="A28" s="43" t="s">
        <v>42</v>
      </c>
      <c r="B28" s="21">
        <f t="shared" si="0"/>
        <v>35967244.759999998</v>
      </c>
      <c r="C28" s="6">
        <v>35967244.759999998</v>
      </c>
    </row>
    <row r="29" spans="1:3" ht="52.5" x14ac:dyDescent="0.4">
      <c r="A29" s="43" t="s">
        <v>43</v>
      </c>
      <c r="B29" s="21">
        <f t="shared" si="0"/>
        <v>8259683.0700000003</v>
      </c>
      <c r="C29" s="6">
        <v>8259683.0700000003</v>
      </c>
    </row>
    <row r="30" spans="1:3" ht="52.5" x14ac:dyDescent="0.4">
      <c r="A30" s="43" t="s">
        <v>44</v>
      </c>
      <c r="B30" s="21">
        <f t="shared" si="0"/>
        <v>25767459.43</v>
      </c>
      <c r="C30" s="6">
        <v>25767459.43</v>
      </c>
    </row>
    <row r="31" spans="1:3" ht="52.5" x14ac:dyDescent="0.4">
      <c r="A31" s="43" t="s">
        <v>45</v>
      </c>
      <c r="B31" s="21">
        <f t="shared" si="0"/>
        <v>8245505.3499999996</v>
      </c>
      <c r="C31" s="6">
        <v>8245505.3499999996</v>
      </c>
    </row>
    <row r="32" spans="1:3" ht="13.15" x14ac:dyDescent="0.4">
      <c r="A32" s="22" t="s">
        <v>19</v>
      </c>
      <c r="B32" s="23">
        <f t="shared" ref="B32:C32" si="1">SUM(B8:B31)</f>
        <v>336187802.71999961</v>
      </c>
      <c r="C32" s="23">
        <f t="shared" si="1"/>
        <v>336187802.71999961</v>
      </c>
    </row>
    <row r="33" spans="1:3" x14ac:dyDescent="0.35">
      <c r="A33" s="24"/>
      <c r="B33" s="24"/>
      <c r="C33" s="24"/>
    </row>
    <row r="34" spans="1:3" ht="13.15" x14ac:dyDescent="0.4">
      <c r="A34" s="42" t="s">
        <v>10</v>
      </c>
      <c r="B34" s="37"/>
      <c r="C34" s="38"/>
    </row>
    <row r="35" spans="1:3" ht="52.5" x14ac:dyDescent="0.4">
      <c r="A35" s="44" t="s">
        <v>46</v>
      </c>
      <c r="B35" s="25">
        <f t="shared" ref="B35:B41" si="2">C35</f>
        <v>19636858.210000001</v>
      </c>
      <c r="C35" s="6">
        <v>19636858.210000001</v>
      </c>
    </row>
    <row r="36" spans="1:3" ht="52.5" x14ac:dyDescent="0.4">
      <c r="A36" s="44" t="s">
        <v>47</v>
      </c>
      <c r="B36" s="25">
        <f t="shared" si="2"/>
        <v>6256250</v>
      </c>
      <c r="C36" s="6">
        <v>6256250</v>
      </c>
    </row>
    <row r="37" spans="1:3" ht="52.5" x14ac:dyDescent="0.4">
      <c r="A37" s="44" t="s">
        <v>48</v>
      </c>
      <c r="B37" s="25">
        <f t="shared" si="2"/>
        <v>5972537.4400000004</v>
      </c>
      <c r="C37" s="6">
        <v>5972537.4400000004</v>
      </c>
    </row>
    <row r="38" spans="1:3" ht="52.5" x14ac:dyDescent="0.4">
      <c r="A38" s="44" t="s">
        <v>49</v>
      </c>
      <c r="B38" s="25">
        <f t="shared" si="2"/>
        <v>4208593.4399999902</v>
      </c>
      <c r="C38" s="6">
        <v>4208593.4399999902</v>
      </c>
    </row>
    <row r="39" spans="1:3" ht="52.5" x14ac:dyDescent="0.4">
      <c r="A39" s="44" t="s">
        <v>50</v>
      </c>
      <c r="B39" s="25">
        <f t="shared" si="2"/>
        <v>9899447.25</v>
      </c>
      <c r="C39" s="6">
        <v>9899447.25</v>
      </c>
    </row>
    <row r="40" spans="1:3" ht="52.5" x14ac:dyDescent="0.4">
      <c r="A40" s="44" t="s">
        <v>51</v>
      </c>
      <c r="B40" s="25">
        <f t="shared" si="2"/>
        <v>1857811.91</v>
      </c>
      <c r="C40" s="6">
        <v>1857811.91</v>
      </c>
    </row>
    <row r="41" spans="1:3" ht="52.5" x14ac:dyDescent="0.4">
      <c r="A41" s="44" t="s">
        <v>52</v>
      </c>
      <c r="B41" s="25">
        <f t="shared" si="2"/>
        <v>1242857.77</v>
      </c>
      <c r="C41" s="6">
        <v>1242857.77</v>
      </c>
    </row>
    <row r="42" spans="1:3" ht="13.15" x14ac:dyDescent="0.4">
      <c r="A42" s="22" t="s">
        <v>20</v>
      </c>
      <c r="B42" s="26">
        <f t="shared" ref="B42:C42" si="3">SUM(B35:B41)</f>
        <v>49074356.019999988</v>
      </c>
      <c r="C42" s="26">
        <f t="shared" si="3"/>
        <v>49074356.019999988</v>
      </c>
    </row>
    <row r="43" spans="1:3" ht="13.15" x14ac:dyDescent="0.4">
      <c r="A43" s="27"/>
      <c r="B43" s="28"/>
      <c r="C43" s="29"/>
    </row>
    <row r="44" spans="1:3" ht="13.15" x14ac:dyDescent="0.4">
      <c r="A44" s="30" t="s">
        <v>21</v>
      </c>
      <c r="B44" s="31">
        <f t="shared" ref="B44:C44" si="4">B42+B32</f>
        <v>385262158.73999959</v>
      </c>
      <c r="C44" s="31">
        <f t="shared" si="4"/>
        <v>385262158.73999959</v>
      </c>
    </row>
    <row r="45" spans="1:3" x14ac:dyDescent="0.35">
      <c r="A45" s="17"/>
    </row>
    <row r="46" spans="1:3" x14ac:dyDescent="0.35">
      <c r="A46" s="17"/>
    </row>
    <row r="47" spans="1:3" x14ac:dyDescent="0.35">
      <c r="A47" s="17"/>
    </row>
  </sheetData>
  <mergeCells count="7">
    <mergeCell ref="A7:C7"/>
    <mergeCell ref="A34:C34"/>
    <mergeCell ref="A1:C1"/>
    <mergeCell ref="A2:C2"/>
    <mergeCell ref="A3:C3"/>
    <mergeCell ref="A4:C4"/>
    <mergeCell ref="A5:C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Endeudamiento Neto solo disposi</vt:lpstr>
      <vt:lpstr>Intereses de la Deuda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2021-04-26T17:09:39Z</dcterms:modified>
</cp:coreProperties>
</file>