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1570" windowHeight="7545"/>
  </bookViews>
  <sheets>
    <sheet name="EFE" sheetId="1" r:id="rId1"/>
    <sheet name="Carlos" sheetId="2" r:id="rId2"/>
  </sheets>
  <calcPr calcId="152511"/>
</workbook>
</file>

<file path=xl/calcChain.xml><?xml version="1.0" encoding="utf-8"?>
<calcChain xmlns="http://schemas.openxmlformats.org/spreadsheetml/2006/main">
  <c r="K19" i="1"/>
  <c r="K36"/>
  <c r="K57" l="1"/>
  <c r="I61" i="2" l="1"/>
  <c r="G57"/>
  <c r="G53"/>
  <c r="G52"/>
  <c r="I45"/>
  <c r="G45"/>
  <c r="I41"/>
  <c r="G41"/>
  <c r="I38"/>
  <c r="G37"/>
  <c r="G21" s="1"/>
  <c r="G20"/>
  <c r="G9" s="1"/>
  <c r="M20" i="1"/>
  <c r="K51"/>
  <c r="G49" i="2" l="1"/>
  <c r="G61"/>
  <c r="I49"/>
  <c r="I64" s="1"/>
  <c r="G38"/>
  <c r="G64" s="1"/>
  <c r="G68" s="1"/>
  <c r="M44" i="1" l="1"/>
  <c r="K44"/>
  <c r="M40"/>
  <c r="M48" s="1"/>
  <c r="K40"/>
  <c r="K20"/>
  <c r="K8"/>
  <c r="M8"/>
  <c r="M37" s="1"/>
  <c r="K37" l="1"/>
  <c r="K48"/>
  <c r="M56"/>
  <c r="M51"/>
  <c r="K56"/>
  <c r="K60" s="1"/>
  <c r="K63" l="1"/>
  <c r="K67" s="1"/>
  <c r="M60"/>
  <c r="M63" s="1"/>
  <c r="M67" s="1"/>
</calcChain>
</file>

<file path=xl/sharedStrings.xml><?xml version="1.0" encoding="utf-8"?>
<sst xmlns="http://schemas.openxmlformats.org/spreadsheetml/2006/main" count="124" uniqueCount="53">
  <si>
    <t>Gobierno del Estado de Jalisco (Poder Ejecutivo)</t>
  </si>
  <si>
    <t>Estado de Flujos</t>
  </si>
  <si>
    <t/>
  </si>
  <si>
    <t>Flujos de Efectivo de las Actividades de Operación</t>
  </si>
  <si>
    <t>Origen</t>
  </si>
  <si>
    <t>·Impuestos</t>
  </si>
  <si>
    <t>·Cuotas y Aportaciones de Seguridad Social</t>
  </si>
  <si>
    <t>·Contribuciones de mejoras</t>
  </si>
  <si>
    <t>·Derechos</t>
  </si>
  <si>
    <t>·Productos de Tipo Corriente</t>
  </si>
  <si>
    <t>·Aprovechamientos de Tipo Corriente</t>
  </si>
  <si>
    <t>·Ingresos por Venta de Bienes y Servicios</t>
  </si>
  <si>
    <t>·Ingresos no Comprendidos en las Fracciones de la Ley de Ingresos Causados en Ejercicios Fiscales Anteriores Pendientes de Liquidación o Pago</t>
  </si>
  <si>
    <t>·Participaciones y Aportaciones</t>
  </si>
  <si>
    <t>·Transferencias, Asignaciones y Subsidios y Otras Ayudas</t>
  </si>
  <si>
    <t>·Otros Origenes de Operación</t>
  </si>
  <si>
    <t>Aplicación</t>
  </si>
  <si>
    <t>·Servicios Personales</t>
  </si>
  <si>
    <t>·Materiales y Suministros</t>
  </si>
  <si>
    <t>·Servicios Generales</t>
  </si>
  <si>
    <t>·Transferencias Internas y Asignaciones al Sector Público</t>
  </si>
  <si>
    <t>·Transferencias al resto del Sector Público</t>
  </si>
  <si>
    <t>·Subsidios y Subvenciones</t>
  </si>
  <si>
    <t>·Ayudas Sociales</t>
  </si>
  <si>
    <t>·Pensiones y Jubilaciones</t>
  </si>
  <si>
    <t>·Transferencias a Fideicomisos, mandatos y Contratos Análogos</t>
  </si>
  <si>
    <t>·Transferencias a la Seguridad Social</t>
  </si>
  <si>
    <t>·Donativos</t>
  </si>
  <si>
    <t>·Transferencias al Exterior</t>
  </si>
  <si>
    <t>·Aportaciones</t>
  </si>
  <si>
    <t>·Convenios</t>
  </si>
  <si>
    <t>·Otras Aplicaciones de Operación</t>
  </si>
  <si>
    <t>Flujos Netos de Efectivo por Actividades de Operación</t>
  </si>
  <si>
    <t>Flujos de Efectivo de las Actividades de Inversión</t>
  </si>
  <si>
    <t>·Bienes Inmuebles, Infraestructura y Construcciones en Proceso</t>
  </si>
  <si>
    <t>·Bienes Muebles</t>
  </si>
  <si>
    <t>·Otros Origenes de Inversión</t>
  </si>
  <si>
    <t>Flujos Netos de Efectivo por Actividades de Inversión</t>
  </si>
  <si>
    <t>Flujos de Efectivo de las Actividades de Financiamiento</t>
  </si>
  <si>
    <t>·Endeudamiento Neto</t>
  </si>
  <si>
    <t>·Interno</t>
  </si>
  <si>
    <t>·Externo</t>
  </si>
  <si>
    <t>·Otros Orígenes de Financiamiento</t>
  </si>
  <si>
    <t>·Servicios de la Deuda</t>
  </si>
  <si>
    <t>·Otras Aplicaciones de Financiamiento</t>
  </si>
  <si>
    <t>Flujos Netos de Efectivo de las Actividades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</si>
  <si>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</si>
  <si>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</si>
  <si>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</si>
  <si>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“Bajo protesta de decir verdad declaramos que los Estados Financieros y sus notas, son razonablemente correctos y son responsabilidad del emisor”</t>
  </si>
  <si>
    <t>Estado de Flujos de Efectivo</t>
  </si>
  <si>
    <t>Cifras a DICIEMBRE del 2018</t>
  </si>
  <si>
    <t>Cuenta Pública 2018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</si>
</sst>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64" formatCode="###,##0;[Red]\-###,##0"/>
    <numFmt numFmtId="165" formatCode="#,##0_ ;[Red]\-#,##0\ "/>
  </numFmts>
  <fonts count="13">
    <font>
      <sz val="10"/>
      <name val="Arial"/>
    </font>
    <font>
      <sz val="8"/>
      <color indexed="64"/>
      <name val="Arial"/>
      <family val="2"/>
    </font>
    <font>
      <sz val="10"/>
      <color indexed="64"/>
      <name val="Tahoma"/>
      <family val="2"/>
    </font>
    <font>
      <b/>
      <sz val="8"/>
      <color indexed="64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b/>
      <sz val="12"/>
      <color indexed="8"/>
      <name val="Arial"/>
      <family val="2"/>
    </font>
    <font>
      <b/>
      <sz val="10"/>
      <color indexed="64"/>
      <name val="Arial"/>
      <family val="2"/>
    </font>
    <font>
      <b/>
      <sz val="7"/>
      <name val="Calibri"/>
      <family val="2"/>
      <scheme val="minor"/>
    </font>
    <font>
      <sz val="10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2" fillId="0" borderId="0" applyFont="0" applyFill="0" applyBorder="0" applyAlignment="0" applyProtection="0"/>
  </cellStyleXfs>
  <cellXfs count="37">
    <xf numFmtId="0" fontId="0" fillId="0" borderId="0" xfId="0"/>
    <xf numFmtId="49" fontId="2" fillId="0" borderId="0" xfId="0" applyNumberFormat="1" applyFont="1" applyAlignment="1">
      <alignment horizontal="left" vertical="top"/>
    </xf>
    <xf numFmtId="164" fontId="3" fillId="0" borderId="0" xfId="0" applyNumberFormat="1" applyFont="1" applyAlignment="1">
      <alignment horizontal="right" vertical="top"/>
    </xf>
    <xf numFmtId="0" fontId="0" fillId="0" borderId="0" xfId="0" applyAlignment="1">
      <alignment horizontal="left"/>
    </xf>
    <xf numFmtId="0" fontId="4" fillId="0" borderId="0" xfId="0" applyFont="1" applyFill="1"/>
    <xf numFmtId="0" fontId="4" fillId="0" borderId="0" xfId="0" applyFont="1" applyFill="1" applyAlignment="1">
      <alignment horizontal="left"/>
    </xf>
    <xf numFmtId="0" fontId="8" fillId="0" borderId="0" xfId="0" applyFont="1" applyFill="1"/>
    <xf numFmtId="0" fontId="8" fillId="0" borderId="0" xfId="0" applyFont="1" applyFill="1" applyAlignment="1">
      <alignment horizontal="left"/>
    </xf>
    <xf numFmtId="0" fontId="8" fillId="0" borderId="0" xfId="0" applyFont="1" applyFill="1" applyAlignment="1">
      <alignment vertical="top"/>
    </xf>
    <xf numFmtId="0" fontId="8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/>
    </xf>
    <xf numFmtId="0" fontId="7" fillId="0" borderId="0" xfId="0" applyFont="1" applyFill="1" applyAlignment="1"/>
    <xf numFmtId="0" fontId="7" fillId="0" borderId="0" xfId="0" applyFont="1" applyFill="1" applyAlignment="1">
      <alignment horizontal="center"/>
    </xf>
    <xf numFmtId="164" fontId="3" fillId="0" borderId="0" xfId="0" applyNumberFormat="1" applyFont="1" applyFill="1" applyAlignment="1">
      <alignment horizontal="right" vertical="top"/>
    </xf>
    <xf numFmtId="0" fontId="0" fillId="0" borderId="0" xfId="0" applyFill="1"/>
    <xf numFmtId="164" fontId="1" fillId="0" borderId="0" xfId="0" applyNumberFormat="1" applyFont="1" applyFill="1" applyAlignment="1">
      <alignment horizontal="right" vertical="top"/>
    </xf>
    <xf numFmtId="164" fontId="1" fillId="0" borderId="0" xfId="0" applyNumberFormat="1" applyFont="1" applyAlignment="1">
      <alignment horizontal="right" vertical="top"/>
    </xf>
    <xf numFmtId="3" fontId="7" fillId="0" borderId="0" xfId="0" applyNumberFormat="1" applyFont="1" applyFill="1" applyAlignment="1">
      <alignment horizontal="right" vertical="top"/>
    </xf>
    <xf numFmtId="3" fontId="8" fillId="0" borderId="0" xfId="0" applyNumberFormat="1" applyFont="1" applyFill="1"/>
    <xf numFmtId="3" fontId="8" fillId="0" borderId="0" xfId="0" applyNumberFormat="1" applyFont="1" applyFill="1" applyAlignment="1">
      <alignment horizontal="right" vertical="top"/>
    </xf>
    <xf numFmtId="165" fontId="8" fillId="0" borderId="0" xfId="0" applyNumberFormat="1" applyFont="1" applyFill="1" applyAlignment="1">
      <alignment horizontal="right" vertical="top"/>
    </xf>
    <xf numFmtId="0" fontId="7" fillId="0" borderId="0" xfId="0" applyFont="1" applyFill="1" applyAlignment="1">
      <alignment horizontal="left" vertical="top" wrapText="1"/>
    </xf>
    <xf numFmtId="165" fontId="8" fillId="0" borderId="0" xfId="0" applyNumberFormat="1" applyFont="1" applyFill="1"/>
    <xf numFmtId="0" fontId="8" fillId="0" borderId="0" xfId="0" applyFont="1"/>
    <xf numFmtId="0" fontId="8" fillId="0" borderId="0" xfId="0" applyFont="1" applyAlignment="1">
      <alignment horizontal="left"/>
    </xf>
    <xf numFmtId="43" fontId="0" fillId="0" borderId="0" xfId="1" applyFont="1" applyFill="1"/>
    <xf numFmtId="3" fontId="0" fillId="0" borderId="0" xfId="0" applyNumberFormat="1" applyFill="1"/>
    <xf numFmtId="49" fontId="6" fillId="0" borderId="0" xfId="0" applyNumberFormat="1" applyFont="1" applyFill="1" applyAlignment="1">
      <alignment horizontal="left" vertical="top" wrapText="1"/>
    </xf>
    <xf numFmtId="49" fontId="5" fillId="0" borderId="0" xfId="0" applyNumberFormat="1" applyFont="1" applyFill="1" applyAlignment="1">
      <alignment horizontal="left" vertical="top" wrapText="1"/>
    </xf>
    <xf numFmtId="0" fontId="7" fillId="0" borderId="0" xfId="0" applyFont="1" applyFill="1" applyAlignment="1">
      <alignment horizontal="left" vertical="top" wrapText="1"/>
    </xf>
    <xf numFmtId="0" fontId="11" fillId="0" borderId="0" xfId="0" applyFont="1" applyAlignment="1">
      <alignment horizontal="center"/>
    </xf>
    <xf numFmtId="0" fontId="3" fillId="0" borderId="0" xfId="0" applyFont="1" applyFill="1" applyAlignment="1">
      <alignment horizontal="left" vertical="top" wrapText="1"/>
    </xf>
    <xf numFmtId="0" fontId="10" fillId="0" borderId="0" xfId="0" applyFont="1" applyFill="1" applyAlignment="1">
      <alignment horizontal="left" vertical="top" wrapText="1"/>
    </xf>
    <xf numFmtId="0" fontId="1" fillId="0" borderId="0" xfId="0" applyFont="1" applyFill="1" applyAlignment="1">
      <alignment horizontal="left" vertical="top" wrapText="1"/>
    </xf>
    <xf numFmtId="49" fontId="9" fillId="0" borderId="0" xfId="0" applyNumberFormat="1" applyFont="1" applyAlignment="1">
      <alignment horizontal="left" vertical="top" wrapText="1"/>
    </xf>
    <xf numFmtId="0" fontId="10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137584</xdr:colOff>
      <xdr:row>0</xdr:row>
      <xdr:rowOff>1</xdr:rowOff>
    </xdr:from>
    <xdr:to>
      <xdr:col>2</xdr:col>
      <xdr:colOff>772584</xdr:colOff>
      <xdr:row>4</xdr:row>
      <xdr:rowOff>3483</xdr:rowOff>
    </xdr:to>
    <xdr:pic>
      <xdr:nvPicPr>
        <xdr:cNvPr id="3" name="2 Imagen" descr="Logo Gob del Edo ok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38667" y="1"/>
          <a:ext cx="878417" cy="828982"/>
        </a:xfrm>
        <a:prstGeom prst="rect">
          <a:avLst/>
        </a:prstGeom>
      </xdr:spPr>
    </xdr:pic>
    <xdr:clientData/>
  </xdr:twoCellAnchor>
  <xdr:twoCellAnchor editAs="oneCell">
    <xdr:from>
      <xdr:col>2</xdr:col>
      <xdr:colOff>158749</xdr:colOff>
      <xdr:row>74</xdr:row>
      <xdr:rowOff>10581</xdr:rowOff>
    </xdr:from>
    <xdr:to>
      <xdr:col>12</xdr:col>
      <xdr:colOff>497415</xdr:colOff>
      <xdr:row>83</xdr:row>
      <xdr:rowOff>42332</xdr:rowOff>
    </xdr:to>
    <xdr:pic>
      <xdr:nvPicPr>
        <xdr:cNvPr id="4" name="3 Imagen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3249" y="10985498"/>
          <a:ext cx="7281333" cy="146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2"/>
  <sheetViews>
    <sheetView showGridLines="0" tabSelected="1" zoomScale="90" zoomScaleNormal="90" workbookViewId="0">
      <selection activeCell="M56" sqref="M56"/>
    </sheetView>
  </sheetViews>
  <sheetFormatPr baseColWidth="10" defaultColWidth="9.140625" defaultRowHeight="12.75"/>
  <cols>
    <col min="1" max="1" width="3" customWidth="1"/>
    <col min="2" max="2" width="3.5703125" customWidth="1"/>
    <col min="3" max="3" width="16.5703125" style="3" customWidth="1"/>
    <col min="4" max="4" width="14.140625" customWidth="1"/>
    <col min="5" max="5" width="9.5703125" customWidth="1"/>
    <col min="6" max="8" width="10.85546875" customWidth="1"/>
    <col min="9" max="9" width="8.85546875" customWidth="1"/>
    <col min="10" max="10" width="1.7109375" customWidth="1"/>
    <col min="11" max="11" width="17.5703125" style="14" bestFit="1" customWidth="1"/>
    <col min="12" max="12" width="3.28515625" customWidth="1"/>
    <col min="13" max="13" width="16" bestFit="1" customWidth="1"/>
    <col min="14" max="14" width="4.140625" customWidth="1"/>
  </cols>
  <sheetData>
    <row r="1" spans="1:14" ht="15.75" customHeight="1">
      <c r="A1" s="4"/>
      <c r="B1" s="4"/>
      <c r="C1" s="5"/>
      <c r="D1" s="27" t="s">
        <v>52</v>
      </c>
      <c r="E1" s="27"/>
      <c r="F1" s="27"/>
      <c r="G1" s="27"/>
      <c r="H1" s="27"/>
      <c r="I1" s="27"/>
      <c r="J1" s="27"/>
      <c r="K1" s="27"/>
      <c r="L1" s="27"/>
      <c r="M1" s="27"/>
    </row>
    <row r="2" spans="1:14" ht="15.75" customHeight="1">
      <c r="A2" s="4"/>
      <c r="B2" s="4"/>
      <c r="C2" s="5"/>
      <c r="D2" s="27" t="s">
        <v>0</v>
      </c>
      <c r="E2" s="27"/>
      <c r="F2" s="27"/>
      <c r="G2" s="27"/>
      <c r="H2" s="27"/>
      <c r="I2" s="27"/>
      <c r="J2" s="27"/>
      <c r="K2" s="27"/>
      <c r="L2" s="27"/>
      <c r="M2" s="27"/>
    </row>
    <row r="3" spans="1:14" ht="16.5" customHeight="1">
      <c r="A3" s="4"/>
      <c r="B3" s="4"/>
      <c r="C3" s="5"/>
      <c r="D3" s="27" t="s">
        <v>50</v>
      </c>
      <c r="E3" s="27"/>
      <c r="F3" s="27"/>
      <c r="G3" s="27"/>
      <c r="H3" s="27"/>
      <c r="I3" s="27"/>
      <c r="J3" s="27"/>
      <c r="K3" s="27"/>
      <c r="L3" s="27"/>
      <c r="M3" s="27"/>
    </row>
    <row r="4" spans="1:14" ht="16.5" customHeight="1">
      <c r="A4" s="4"/>
      <c r="B4" s="4"/>
      <c r="C4" s="5"/>
      <c r="D4" s="27" t="s">
        <v>51</v>
      </c>
      <c r="E4" s="27"/>
      <c r="F4" s="27"/>
      <c r="G4" s="27"/>
      <c r="H4" s="27"/>
      <c r="I4" s="27"/>
      <c r="J4" s="27"/>
      <c r="K4" s="27"/>
      <c r="L4" s="27"/>
      <c r="M4" s="27"/>
    </row>
    <row r="5" spans="1:14" ht="10.5" customHeight="1">
      <c r="A5" s="4"/>
      <c r="B5" s="4"/>
      <c r="C5" s="5"/>
      <c r="D5" s="28" t="s">
        <v>2</v>
      </c>
      <c r="E5" s="28"/>
      <c r="F5" s="28"/>
      <c r="G5" s="28"/>
      <c r="H5" s="28"/>
      <c r="I5" s="28"/>
      <c r="J5" s="28"/>
      <c r="K5" s="28"/>
      <c r="L5" s="28"/>
      <c r="M5" s="28"/>
    </row>
    <row r="6" spans="1:14" ht="14.25" customHeight="1">
      <c r="A6" s="6"/>
      <c r="B6" s="6"/>
      <c r="C6" s="7"/>
      <c r="D6" s="6"/>
      <c r="E6" s="6"/>
      <c r="F6" s="6"/>
      <c r="G6" s="6"/>
      <c r="H6" s="6"/>
      <c r="I6" s="6"/>
      <c r="J6" s="6"/>
      <c r="K6" s="12">
        <v>2018</v>
      </c>
      <c r="L6" s="11"/>
      <c r="M6" s="12">
        <v>2017</v>
      </c>
      <c r="N6" s="11"/>
    </row>
    <row r="7" spans="1:14" ht="12.6" customHeight="1">
      <c r="A7" s="29" t="s">
        <v>3</v>
      </c>
      <c r="B7" s="29"/>
      <c r="C7" s="29"/>
      <c r="D7" s="29"/>
      <c r="E7" s="29"/>
      <c r="F7" s="29"/>
      <c r="G7" s="29"/>
      <c r="H7" s="29"/>
      <c r="I7" s="29"/>
      <c r="J7" s="29"/>
      <c r="K7" s="29"/>
      <c r="L7" s="6"/>
      <c r="M7" s="6"/>
    </row>
    <row r="8" spans="1:14" ht="11.85" customHeight="1">
      <c r="A8" s="6"/>
      <c r="B8" s="29" t="s">
        <v>4</v>
      </c>
      <c r="C8" s="29"/>
      <c r="D8" s="29"/>
      <c r="E8" s="29"/>
      <c r="F8" s="29"/>
      <c r="G8" s="29"/>
      <c r="H8" s="29"/>
      <c r="I8" s="29"/>
      <c r="J8" s="6"/>
      <c r="K8" s="17">
        <f>SUM(K9:K19)</f>
        <v>117247289132.62</v>
      </c>
      <c r="L8" s="18"/>
      <c r="M8" s="17">
        <f>SUM(M9:M19)</f>
        <v>116305500498.59</v>
      </c>
      <c r="N8" s="1"/>
    </row>
    <row r="9" spans="1:14" ht="11.85" customHeight="1">
      <c r="A9" s="6"/>
      <c r="B9" s="7"/>
      <c r="C9" s="8" t="s">
        <v>5</v>
      </c>
      <c r="D9" s="8"/>
      <c r="E9" s="9"/>
      <c r="F9" s="9"/>
      <c r="G9" s="9"/>
      <c r="H9" s="9"/>
      <c r="I9" s="9"/>
      <c r="J9" s="9"/>
      <c r="K9" s="22">
        <v>4865444725.3000002</v>
      </c>
      <c r="L9" s="18"/>
      <c r="M9" s="19">
        <v>4520904196.8100004</v>
      </c>
      <c r="N9" s="1"/>
    </row>
    <row r="10" spans="1:14" ht="11.85" customHeight="1">
      <c r="A10" s="6"/>
      <c r="B10" s="7"/>
      <c r="C10" s="8" t="s">
        <v>6</v>
      </c>
      <c r="D10" s="8"/>
      <c r="E10" s="9"/>
      <c r="F10" s="9"/>
      <c r="G10" s="9"/>
      <c r="H10" s="9"/>
      <c r="I10" s="9"/>
      <c r="J10" s="9"/>
      <c r="K10" s="20">
        <v>4440</v>
      </c>
      <c r="L10" s="18"/>
      <c r="M10" s="19">
        <v>90470498.849999994</v>
      </c>
      <c r="N10" s="1"/>
    </row>
    <row r="11" spans="1:14" ht="11.85" customHeight="1">
      <c r="A11" s="6"/>
      <c r="B11" s="7"/>
      <c r="C11" s="8" t="s">
        <v>7</v>
      </c>
      <c r="D11" s="8"/>
      <c r="E11" s="9"/>
      <c r="F11" s="9"/>
      <c r="G11" s="9"/>
      <c r="H11" s="9"/>
      <c r="I11" s="9"/>
      <c r="J11" s="9"/>
      <c r="K11" s="20">
        <v>0</v>
      </c>
      <c r="L11" s="18"/>
      <c r="M11" s="19">
        <v>0</v>
      </c>
      <c r="N11" s="1"/>
    </row>
    <row r="12" spans="1:14" ht="11.85" customHeight="1">
      <c r="A12" s="6"/>
      <c r="B12" s="7"/>
      <c r="C12" s="8" t="s">
        <v>8</v>
      </c>
      <c r="D12" s="8"/>
      <c r="E12" s="9"/>
      <c r="F12" s="9"/>
      <c r="G12" s="9"/>
      <c r="H12" s="9"/>
      <c r="I12" s="9"/>
      <c r="J12" s="9"/>
      <c r="K12" s="20">
        <v>3239287331.4899998</v>
      </c>
      <c r="L12" s="18"/>
      <c r="M12" s="19">
        <v>2946230254.8699999</v>
      </c>
      <c r="N12" s="1"/>
    </row>
    <row r="13" spans="1:14" ht="11.85" customHeight="1">
      <c r="A13" s="6"/>
      <c r="B13" s="7"/>
      <c r="C13" s="8" t="s">
        <v>9</v>
      </c>
      <c r="D13" s="8"/>
      <c r="E13" s="9"/>
      <c r="F13" s="9"/>
      <c r="G13" s="9"/>
      <c r="H13" s="9"/>
      <c r="I13" s="9"/>
      <c r="J13" s="9"/>
      <c r="K13" s="20">
        <v>221602188.13</v>
      </c>
      <c r="L13" s="18"/>
      <c r="M13" s="19">
        <v>187517974.31999999</v>
      </c>
      <c r="N13" s="1"/>
    </row>
    <row r="14" spans="1:14" ht="11.85" customHeight="1">
      <c r="A14" s="6"/>
      <c r="B14" s="7"/>
      <c r="C14" s="8" t="s">
        <v>10</v>
      </c>
      <c r="D14" s="8"/>
      <c r="E14" s="9"/>
      <c r="F14" s="9"/>
      <c r="G14" s="9"/>
      <c r="H14" s="9"/>
      <c r="I14" s="9"/>
      <c r="J14" s="9"/>
      <c r="K14" s="22">
        <v>1033587949.6</v>
      </c>
      <c r="L14" s="18"/>
      <c r="M14" s="19">
        <v>11676853591.120001</v>
      </c>
      <c r="N14" s="1"/>
    </row>
    <row r="15" spans="1:14" ht="11.85" customHeight="1">
      <c r="A15" s="6"/>
      <c r="B15" s="7"/>
      <c r="C15" s="8" t="s">
        <v>11</v>
      </c>
      <c r="D15" s="8"/>
      <c r="E15" s="9"/>
      <c r="F15" s="9"/>
      <c r="G15" s="9"/>
      <c r="H15" s="9"/>
      <c r="I15" s="9"/>
      <c r="J15" s="9"/>
      <c r="K15" s="19">
        <v>0</v>
      </c>
      <c r="L15" s="18"/>
      <c r="M15" s="19">
        <v>0</v>
      </c>
      <c r="N15" s="1"/>
    </row>
    <row r="16" spans="1:14" ht="11.85" customHeight="1">
      <c r="A16" s="6"/>
      <c r="B16" s="7"/>
      <c r="C16" s="8" t="s">
        <v>12</v>
      </c>
      <c r="D16" s="8"/>
      <c r="E16" s="9"/>
      <c r="F16" s="9"/>
      <c r="G16" s="9"/>
      <c r="H16" s="9"/>
      <c r="I16" s="9"/>
      <c r="J16" s="9"/>
      <c r="K16" s="19">
        <v>0</v>
      </c>
      <c r="L16" s="18"/>
      <c r="M16" s="19">
        <v>0</v>
      </c>
      <c r="N16" s="1"/>
    </row>
    <row r="17" spans="1:14" ht="11.85" customHeight="1">
      <c r="A17" s="6"/>
      <c r="B17" s="7"/>
      <c r="C17" s="8" t="s">
        <v>13</v>
      </c>
      <c r="D17" s="8"/>
      <c r="E17" s="9"/>
      <c r="F17" s="9"/>
      <c r="G17" s="9"/>
      <c r="H17" s="9"/>
      <c r="I17" s="9"/>
      <c r="J17" s="9"/>
      <c r="K17" s="22">
        <v>90283421806.059998</v>
      </c>
      <c r="L17" s="18"/>
      <c r="M17" s="19">
        <v>76630534180.429993</v>
      </c>
      <c r="N17" s="1"/>
    </row>
    <row r="18" spans="1:14" ht="11.85" customHeight="1">
      <c r="A18" s="6"/>
      <c r="B18" s="7"/>
      <c r="C18" s="8" t="s">
        <v>14</v>
      </c>
      <c r="D18" s="8"/>
      <c r="E18" s="9"/>
      <c r="F18" s="9"/>
      <c r="G18" s="9"/>
      <c r="H18" s="9"/>
      <c r="I18" s="9"/>
      <c r="J18" s="9"/>
      <c r="K18" s="22">
        <v>14563597921.84</v>
      </c>
      <c r="L18" s="18"/>
      <c r="M18" s="19">
        <v>14106657460.190001</v>
      </c>
      <c r="N18" s="1"/>
    </row>
    <row r="19" spans="1:14" ht="11.85" customHeight="1">
      <c r="A19" s="6"/>
      <c r="B19" s="7"/>
      <c r="C19" s="8" t="s">
        <v>15</v>
      </c>
      <c r="D19" s="8"/>
      <c r="E19" s="9"/>
      <c r="F19" s="9"/>
      <c r="G19" s="9"/>
      <c r="H19" s="9"/>
      <c r="I19" s="9"/>
      <c r="J19" s="9"/>
      <c r="K19" s="22">
        <f>465990349.03+38925237.75+7875316.63+22975750.93+2504576115.86</f>
        <v>3040342770.2000003</v>
      </c>
      <c r="L19" s="18"/>
      <c r="M19" s="19">
        <v>6146332342</v>
      </c>
      <c r="N19" s="1"/>
    </row>
    <row r="20" spans="1:14" ht="11.85" customHeight="1">
      <c r="A20" s="6"/>
      <c r="B20" s="29" t="s">
        <v>16</v>
      </c>
      <c r="C20" s="29"/>
      <c r="D20" s="29"/>
      <c r="E20" s="29"/>
      <c r="F20" s="29"/>
      <c r="G20" s="29"/>
      <c r="H20" s="29"/>
      <c r="I20" s="29"/>
      <c r="J20" s="6"/>
      <c r="K20" s="17">
        <f>SUM(K21:K36)</f>
        <v>113786751817.45999</v>
      </c>
      <c r="L20" s="18"/>
      <c r="M20" s="17">
        <f>SUM(M21:M36)</f>
        <v>112110066120.32001</v>
      </c>
      <c r="N20" s="1"/>
    </row>
    <row r="21" spans="1:14" ht="11.85" customHeight="1">
      <c r="A21" s="6"/>
      <c r="B21" s="7"/>
      <c r="C21" s="8" t="s">
        <v>17</v>
      </c>
      <c r="D21" s="8"/>
      <c r="E21" s="9"/>
      <c r="F21" s="9"/>
      <c r="G21" s="9"/>
      <c r="H21" s="9"/>
      <c r="I21" s="9"/>
      <c r="J21" s="9"/>
      <c r="K21" s="22">
        <v>35205747664.529999</v>
      </c>
      <c r="L21" s="18"/>
      <c r="M21" s="19">
        <v>34715222102.510002</v>
      </c>
      <c r="N21" s="1"/>
    </row>
    <row r="22" spans="1:14" ht="11.85" customHeight="1">
      <c r="A22" s="6"/>
      <c r="B22" s="7"/>
      <c r="C22" s="8" t="s">
        <v>18</v>
      </c>
      <c r="D22" s="8"/>
      <c r="E22" s="9"/>
      <c r="F22" s="9"/>
      <c r="G22" s="9"/>
      <c r="H22" s="9"/>
      <c r="I22" s="9"/>
      <c r="J22" s="9"/>
      <c r="K22" s="22">
        <v>1180043143.98</v>
      </c>
      <c r="L22" s="18"/>
      <c r="M22" s="19">
        <v>1272406787.8399999</v>
      </c>
      <c r="N22" s="1"/>
    </row>
    <row r="23" spans="1:14" ht="11.85" customHeight="1">
      <c r="A23" s="6"/>
      <c r="B23" s="7"/>
      <c r="C23" s="8" t="s">
        <v>19</v>
      </c>
      <c r="D23" s="8"/>
      <c r="E23" s="9"/>
      <c r="F23" s="9"/>
      <c r="G23" s="9"/>
      <c r="H23" s="9"/>
      <c r="I23" s="9"/>
      <c r="J23" s="9"/>
      <c r="K23" s="22">
        <v>3529823968.04</v>
      </c>
      <c r="L23" s="18"/>
      <c r="M23" s="19">
        <v>4430191157.9099998</v>
      </c>
      <c r="N23" s="1"/>
    </row>
    <row r="24" spans="1:14" ht="11.85" customHeight="1">
      <c r="A24" s="6"/>
      <c r="B24" s="7"/>
      <c r="C24" s="8" t="s">
        <v>20</v>
      </c>
      <c r="D24" s="8"/>
      <c r="E24" s="9"/>
      <c r="F24" s="9"/>
      <c r="G24" s="9"/>
      <c r="H24" s="9"/>
      <c r="I24" s="9"/>
      <c r="J24" s="9"/>
      <c r="K24" s="22">
        <v>24732185098.970001</v>
      </c>
      <c r="L24" s="18"/>
      <c r="M24" s="19">
        <v>23494563613.049999</v>
      </c>
      <c r="N24" s="1"/>
    </row>
    <row r="25" spans="1:14" ht="11.85" customHeight="1">
      <c r="A25" s="6"/>
      <c r="B25" s="7"/>
      <c r="C25" s="8" t="s">
        <v>21</v>
      </c>
      <c r="D25" s="8"/>
      <c r="E25" s="9"/>
      <c r="F25" s="9"/>
      <c r="G25" s="9"/>
      <c r="H25" s="9"/>
      <c r="I25" s="9"/>
      <c r="J25" s="9"/>
      <c r="K25" s="22">
        <v>12578138376.639999</v>
      </c>
      <c r="L25" s="18"/>
      <c r="M25" s="19">
        <v>13004139350.58</v>
      </c>
      <c r="N25" s="1"/>
    </row>
    <row r="26" spans="1:14" ht="11.85" customHeight="1">
      <c r="A26" s="6"/>
      <c r="B26" s="7"/>
      <c r="C26" s="8" t="s">
        <v>22</v>
      </c>
      <c r="D26" s="8"/>
      <c r="E26" s="9"/>
      <c r="F26" s="9"/>
      <c r="G26" s="9"/>
      <c r="H26" s="9"/>
      <c r="I26" s="9"/>
      <c r="J26" s="9"/>
      <c r="K26" s="22">
        <v>3092680845.8299999</v>
      </c>
      <c r="L26" s="18"/>
      <c r="M26" s="19">
        <v>3685209131.27</v>
      </c>
      <c r="N26" s="1"/>
    </row>
    <row r="27" spans="1:14" ht="11.85" customHeight="1">
      <c r="A27" s="6"/>
      <c r="B27" s="7"/>
      <c r="C27" s="8" t="s">
        <v>23</v>
      </c>
      <c r="D27" s="8"/>
      <c r="E27" s="9"/>
      <c r="F27" s="9"/>
      <c r="G27" s="9"/>
      <c r="H27" s="9"/>
      <c r="I27" s="9"/>
      <c r="J27" s="9"/>
      <c r="K27" s="22">
        <v>1887202531.3399999</v>
      </c>
      <c r="L27" s="18"/>
      <c r="M27" s="19">
        <v>1955361294.29</v>
      </c>
      <c r="N27" s="1"/>
    </row>
    <row r="28" spans="1:14" ht="11.85" customHeight="1">
      <c r="A28" s="6"/>
      <c r="B28" s="7"/>
      <c r="C28" s="8" t="s">
        <v>24</v>
      </c>
      <c r="D28" s="8"/>
      <c r="E28" s="9"/>
      <c r="F28" s="9"/>
      <c r="G28" s="9"/>
      <c r="H28" s="9"/>
      <c r="I28" s="9"/>
      <c r="J28" s="9"/>
      <c r="K28" s="22">
        <v>585385.94999999995</v>
      </c>
      <c r="L28" s="18"/>
      <c r="M28" s="19">
        <v>543122.63</v>
      </c>
      <c r="N28" s="1"/>
    </row>
    <row r="29" spans="1:14" ht="11.85" customHeight="1">
      <c r="A29" s="6"/>
      <c r="B29" s="7"/>
      <c r="C29" s="8" t="s">
        <v>25</v>
      </c>
      <c r="D29" s="8"/>
      <c r="E29" s="9"/>
      <c r="F29" s="9"/>
      <c r="G29" s="9"/>
      <c r="H29" s="9"/>
      <c r="I29" s="9"/>
      <c r="J29" s="9"/>
      <c r="K29" s="22">
        <v>1416017925.76</v>
      </c>
      <c r="L29" s="18"/>
      <c r="M29" s="19">
        <v>1082398169.22</v>
      </c>
      <c r="N29" s="1"/>
    </row>
    <row r="30" spans="1:14" ht="11.85" customHeight="1">
      <c r="A30" s="6"/>
      <c r="B30" s="7"/>
      <c r="C30" s="8" t="s">
        <v>26</v>
      </c>
      <c r="D30" s="8"/>
      <c r="E30" s="9"/>
      <c r="F30" s="9"/>
      <c r="G30" s="9"/>
      <c r="H30" s="9"/>
      <c r="I30" s="9"/>
      <c r="J30" s="9"/>
      <c r="K30" s="19">
        <v>0</v>
      </c>
      <c r="L30" s="18"/>
      <c r="M30" s="19">
        <v>0</v>
      </c>
      <c r="N30" s="1"/>
    </row>
    <row r="31" spans="1:14" ht="11.85" customHeight="1">
      <c r="A31" s="6"/>
      <c r="B31" s="7"/>
      <c r="C31" s="8" t="s">
        <v>27</v>
      </c>
      <c r="D31" s="8"/>
      <c r="E31" s="9"/>
      <c r="F31" s="9"/>
      <c r="G31" s="9"/>
      <c r="H31" s="9"/>
      <c r="I31" s="9"/>
      <c r="J31" s="9"/>
      <c r="K31" s="19">
        <v>1000000</v>
      </c>
      <c r="L31" s="18"/>
      <c r="M31" s="19">
        <v>2000000</v>
      </c>
      <c r="N31" s="1"/>
    </row>
    <row r="32" spans="1:14" ht="11.85" customHeight="1">
      <c r="A32" s="6"/>
      <c r="B32" s="7"/>
      <c r="C32" s="8" t="s">
        <v>28</v>
      </c>
      <c r="D32" s="8"/>
      <c r="E32" s="9"/>
      <c r="F32" s="9"/>
      <c r="G32" s="9"/>
      <c r="H32" s="9"/>
      <c r="I32" s="9"/>
      <c r="J32" s="9"/>
      <c r="K32" s="19">
        <v>0</v>
      </c>
      <c r="L32" s="18"/>
      <c r="M32" s="19">
        <v>0</v>
      </c>
      <c r="N32" s="1"/>
    </row>
    <row r="33" spans="1:14" ht="11.85" customHeight="1">
      <c r="A33" s="6"/>
      <c r="B33" s="7"/>
      <c r="C33" s="8" t="s">
        <v>13</v>
      </c>
      <c r="D33" s="8"/>
      <c r="E33" s="9"/>
      <c r="F33" s="9"/>
      <c r="G33" s="9"/>
      <c r="H33" s="9"/>
      <c r="I33" s="9"/>
      <c r="J33" s="9"/>
      <c r="K33" s="22">
        <v>15805026281.059999</v>
      </c>
      <c r="L33" s="18"/>
      <c r="M33" s="19">
        <v>14636126725.389999</v>
      </c>
      <c r="N33" s="1"/>
    </row>
    <row r="34" spans="1:14" ht="11.85" customHeight="1">
      <c r="A34" s="6"/>
      <c r="B34" s="7"/>
      <c r="C34" s="8" t="s">
        <v>29</v>
      </c>
      <c r="D34" s="8"/>
      <c r="E34" s="9"/>
      <c r="F34" s="9"/>
      <c r="G34" s="9"/>
      <c r="H34" s="9"/>
      <c r="I34" s="9"/>
      <c r="J34" s="9"/>
      <c r="K34" s="19">
        <v>6264482674.9399996</v>
      </c>
      <c r="L34" s="18"/>
      <c r="M34" s="19">
        <v>5855363585.6300001</v>
      </c>
      <c r="N34" s="1"/>
    </row>
    <row r="35" spans="1:14" ht="11.85" customHeight="1">
      <c r="A35" s="6"/>
      <c r="B35" s="7"/>
      <c r="C35" s="8" t="s">
        <v>30</v>
      </c>
      <c r="D35" s="8"/>
      <c r="E35" s="9"/>
      <c r="F35" s="9"/>
      <c r="G35" s="9"/>
      <c r="H35" s="9"/>
      <c r="I35" s="9"/>
      <c r="J35" s="9"/>
      <c r="K35" s="19">
        <v>0</v>
      </c>
      <c r="L35" s="18"/>
      <c r="M35" s="19">
        <v>0</v>
      </c>
      <c r="N35" s="1"/>
    </row>
    <row r="36" spans="1:14" ht="11.85" customHeight="1">
      <c r="A36" s="6"/>
      <c r="B36" s="7"/>
      <c r="C36" s="8" t="s">
        <v>31</v>
      </c>
      <c r="D36" s="8"/>
      <c r="E36" s="9"/>
      <c r="F36" s="9"/>
      <c r="G36" s="9"/>
      <c r="H36" s="9"/>
      <c r="I36" s="9"/>
      <c r="J36" s="9"/>
      <c r="K36" s="22">
        <f>753821809.93+1686084022.63+46654942.15+136417.07+5436540619.9+170580108.74</f>
        <v>8093817920.4200001</v>
      </c>
      <c r="L36" s="18"/>
      <c r="M36" s="19">
        <v>7976541080</v>
      </c>
      <c r="N36" s="1"/>
    </row>
    <row r="37" spans="1:14" ht="11.85" customHeight="1">
      <c r="A37" s="29" t="s">
        <v>32</v>
      </c>
      <c r="B37" s="29"/>
      <c r="C37" s="29"/>
      <c r="D37" s="29"/>
      <c r="E37" s="21"/>
      <c r="F37" s="21"/>
      <c r="G37" s="21"/>
      <c r="H37" s="21"/>
      <c r="I37" s="6"/>
      <c r="J37" s="6"/>
      <c r="K37" s="17">
        <f>K8-K20</f>
        <v>3460537315.1600037</v>
      </c>
      <c r="L37" s="18"/>
      <c r="M37" s="17">
        <f>M8-M20</f>
        <v>4195434378.269989</v>
      </c>
      <c r="N37" s="1"/>
    </row>
    <row r="38" spans="1:14" ht="6.2" customHeight="1">
      <c r="A38" s="6"/>
      <c r="B38" s="6"/>
      <c r="C38" s="7"/>
      <c r="D38" s="6"/>
      <c r="E38" s="6"/>
      <c r="F38" s="6"/>
      <c r="G38" s="6"/>
      <c r="H38" s="6"/>
      <c r="I38" s="6"/>
      <c r="J38" s="6"/>
      <c r="K38" s="6"/>
      <c r="L38" s="6"/>
      <c r="M38" s="6"/>
    </row>
    <row r="39" spans="1:14" ht="12.6" customHeight="1">
      <c r="A39" s="29" t="s">
        <v>33</v>
      </c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6"/>
      <c r="M39" s="6"/>
    </row>
    <row r="40" spans="1:14" ht="11.85" customHeight="1">
      <c r="A40" s="6"/>
      <c r="B40" s="29" t="s">
        <v>4</v>
      </c>
      <c r="C40" s="29"/>
      <c r="D40" s="29"/>
      <c r="E40" s="29"/>
      <c r="F40" s="29"/>
      <c r="G40" s="29"/>
      <c r="H40" s="29"/>
      <c r="I40" s="29"/>
      <c r="J40" s="6"/>
      <c r="K40" s="17">
        <f>K41+K42+K43</f>
        <v>5006188359.7299995</v>
      </c>
      <c r="L40" s="18"/>
      <c r="M40" s="17">
        <f>M41+M42+M43</f>
        <v>1022899604</v>
      </c>
      <c r="N40" s="1"/>
    </row>
    <row r="41" spans="1:14" ht="11.85" customHeight="1">
      <c r="A41" s="7"/>
      <c r="B41" s="7"/>
      <c r="C41" s="8" t="s">
        <v>34</v>
      </c>
      <c r="D41" s="8"/>
      <c r="E41" s="9"/>
      <c r="F41" s="9"/>
      <c r="G41" s="9"/>
      <c r="H41" s="9"/>
      <c r="I41" s="9"/>
      <c r="J41" s="9"/>
      <c r="K41" s="19">
        <v>0</v>
      </c>
      <c r="L41" s="18"/>
      <c r="M41" s="19">
        <v>0</v>
      </c>
      <c r="N41" s="1"/>
    </row>
    <row r="42" spans="1:14" ht="11.85" customHeight="1">
      <c r="A42" s="7"/>
      <c r="B42" s="7"/>
      <c r="C42" s="8" t="s">
        <v>35</v>
      </c>
      <c r="D42" s="8"/>
      <c r="E42" s="9"/>
      <c r="F42" s="9"/>
      <c r="G42" s="9"/>
      <c r="H42" s="9"/>
      <c r="I42" s="9"/>
      <c r="J42" s="9"/>
      <c r="K42" s="19">
        <v>0</v>
      </c>
      <c r="L42" s="18"/>
      <c r="M42" s="19">
        <v>0</v>
      </c>
      <c r="N42" s="1"/>
    </row>
    <row r="43" spans="1:14" ht="11.85" customHeight="1">
      <c r="A43" s="7"/>
      <c r="B43" s="7"/>
      <c r="C43" s="8" t="s">
        <v>36</v>
      </c>
      <c r="D43" s="8"/>
      <c r="E43" s="9"/>
      <c r="F43" s="9"/>
      <c r="G43" s="9"/>
      <c r="H43" s="9"/>
      <c r="I43" s="9"/>
      <c r="J43" s="9"/>
      <c r="K43" s="19">
        <v>5006188359.7299995</v>
      </c>
      <c r="L43" s="18"/>
      <c r="M43" s="19">
        <v>1022899604</v>
      </c>
      <c r="N43" s="1"/>
    </row>
    <row r="44" spans="1:14" ht="11.85" customHeight="1">
      <c r="A44" s="7"/>
      <c r="B44" s="29" t="s">
        <v>16</v>
      </c>
      <c r="C44" s="29"/>
      <c r="D44" s="29"/>
      <c r="E44" s="29"/>
      <c r="F44" s="29"/>
      <c r="G44" s="29"/>
      <c r="H44" s="29"/>
      <c r="I44" s="29"/>
      <c r="J44" s="6"/>
      <c r="K44" s="17">
        <f>SUM(K45:K47)</f>
        <v>6789102007.3799953</v>
      </c>
      <c r="L44" s="18"/>
      <c r="M44" s="17">
        <f>SUM(M45:M47)</f>
        <v>2888740688.9400001</v>
      </c>
      <c r="N44" s="1"/>
    </row>
    <row r="45" spans="1:14" ht="11.85" customHeight="1">
      <c r="A45" s="7"/>
      <c r="B45" s="7"/>
      <c r="C45" s="8" t="s">
        <v>34</v>
      </c>
      <c r="D45" s="8"/>
      <c r="E45" s="9"/>
      <c r="F45" s="9"/>
      <c r="G45" s="9"/>
      <c r="H45" s="9"/>
      <c r="I45" s="9"/>
      <c r="J45" s="9"/>
      <c r="K45" s="22">
        <v>6402924953.6199951</v>
      </c>
      <c r="L45" s="18"/>
      <c r="M45" s="19">
        <v>2117030923.3399999</v>
      </c>
      <c r="N45" s="1"/>
    </row>
    <row r="46" spans="1:14" ht="11.85" customHeight="1">
      <c r="A46" s="7"/>
      <c r="B46" s="7"/>
      <c r="C46" s="8" t="s">
        <v>35</v>
      </c>
      <c r="D46" s="8"/>
      <c r="E46" s="9"/>
      <c r="F46" s="9"/>
      <c r="G46" s="9"/>
      <c r="H46" s="9"/>
      <c r="I46" s="9"/>
      <c r="J46" s="9"/>
      <c r="K46" s="19">
        <v>364467336.84000015</v>
      </c>
      <c r="L46" s="18"/>
      <c r="M46" s="19">
        <v>714759997.60000002</v>
      </c>
      <c r="N46" s="1"/>
    </row>
    <row r="47" spans="1:14" ht="11.85" customHeight="1">
      <c r="A47" s="7"/>
      <c r="B47" s="7"/>
      <c r="C47" s="8" t="s">
        <v>36</v>
      </c>
      <c r="D47" s="8"/>
      <c r="E47" s="9"/>
      <c r="F47" s="9"/>
      <c r="G47" s="9"/>
      <c r="H47" s="9"/>
      <c r="I47" s="9"/>
      <c r="J47" s="9"/>
      <c r="K47" s="19">
        <v>21709716.920000017</v>
      </c>
      <c r="L47" s="18"/>
      <c r="M47" s="19">
        <v>56949768</v>
      </c>
      <c r="N47" s="1"/>
    </row>
    <row r="48" spans="1:14" ht="11.85" customHeight="1">
      <c r="A48" s="10" t="s">
        <v>37</v>
      </c>
      <c r="B48" s="10"/>
      <c r="C48" s="10"/>
      <c r="D48" s="10"/>
      <c r="E48" s="21"/>
      <c r="F48" s="21"/>
      <c r="G48" s="21"/>
      <c r="H48" s="21"/>
      <c r="I48" s="7"/>
      <c r="J48" s="6"/>
      <c r="K48" s="17">
        <f>K40-K44</f>
        <v>-1782913647.6499958</v>
      </c>
      <c r="L48" s="18"/>
      <c r="M48" s="17">
        <f>M40-M44</f>
        <v>-1865841084.9400001</v>
      </c>
      <c r="N48" s="1"/>
    </row>
    <row r="49" spans="1:14" ht="6.2" customHeight="1">
      <c r="A49" s="6"/>
      <c r="B49" s="6"/>
      <c r="C49" s="7"/>
      <c r="D49" s="6"/>
      <c r="E49" s="6"/>
      <c r="F49" s="6"/>
      <c r="G49" s="6"/>
      <c r="H49" s="6"/>
      <c r="I49" s="6"/>
      <c r="J49" s="6"/>
      <c r="K49" s="6"/>
      <c r="L49" s="6"/>
      <c r="M49" s="6"/>
    </row>
    <row r="50" spans="1:14" ht="12.6" customHeight="1">
      <c r="A50" s="29" t="s">
        <v>38</v>
      </c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6"/>
      <c r="M50" s="6"/>
    </row>
    <row r="51" spans="1:14" ht="11.85" customHeight="1">
      <c r="A51" s="6"/>
      <c r="B51" s="29" t="s">
        <v>4</v>
      </c>
      <c r="C51" s="29"/>
      <c r="D51" s="29"/>
      <c r="E51" s="29"/>
      <c r="F51" s="29"/>
      <c r="G51" s="29"/>
      <c r="H51" s="29"/>
      <c r="I51" s="29"/>
      <c r="J51" s="6"/>
      <c r="K51" s="17">
        <f>K52+K55</f>
        <v>272334974.54000002</v>
      </c>
      <c r="L51" s="18"/>
      <c r="M51" s="17">
        <f>M52+M55</f>
        <v>0</v>
      </c>
      <c r="N51" s="1"/>
    </row>
    <row r="52" spans="1:14" ht="11.85" customHeight="1">
      <c r="A52" s="6"/>
      <c r="B52" s="7"/>
      <c r="C52" s="8" t="s">
        <v>39</v>
      </c>
      <c r="D52" s="8"/>
      <c r="E52" s="9"/>
      <c r="F52" s="9"/>
      <c r="G52" s="9"/>
      <c r="H52" s="9"/>
      <c r="I52" s="9"/>
      <c r="J52" s="9"/>
      <c r="K52" s="19">
        <v>0</v>
      </c>
      <c r="L52" s="18"/>
      <c r="M52" s="19">
        <v>0</v>
      </c>
      <c r="N52" s="1"/>
    </row>
    <row r="53" spans="1:14" ht="11.85" customHeight="1">
      <c r="A53" s="6"/>
      <c r="B53" s="7"/>
      <c r="C53" s="8" t="s">
        <v>40</v>
      </c>
      <c r="D53" s="8"/>
      <c r="E53" s="9"/>
      <c r="F53" s="9"/>
      <c r="G53" s="9"/>
      <c r="H53" s="9"/>
      <c r="I53" s="9"/>
      <c r="J53" s="9"/>
      <c r="K53" s="19">
        <v>0</v>
      </c>
      <c r="L53" s="18"/>
      <c r="M53" s="19">
        <v>0</v>
      </c>
      <c r="N53" s="1"/>
    </row>
    <row r="54" spans="1:14" ht="11.85" customHeight="1">
      <c r="A54" s="6"/>
      <c r="B54" s="7"/>
      <c r="C54" s="8" t="s">
        <v>41</v>
      </c>
      <c r="D54" s="8"/>
      <c r="E54" s="9"/>
      <c r="F54" s="9"/>
      <c r="G54" s="9"/>
      <c r="H54" s="9"/>
      <c r="I54" s="9"/>
      <c r="J54" s="9"/>
      <c r="K54" s="19">
        <v>0</v>
      </c>
      <c r="L54" s="18"/>
      <c r="M54" s="19">
        <v>0</v>
      </c>
      <c r="N54" s="1"/>
    </row>
    <row r="55" spans="1:14" ht="11.85" customHeight="1">
      <c r="A55" s="6"/>
      <c r="B55" s="7"/>
      <c r="C55" s="8" t="s">
        <v>42</v>
      </c>
      <c r="D55" s="8"/>
      <c r="E55" s="9"/>
      <c r="F55" s="9"/>
      <c r="G55" s="9"/>
      <c r="H55" s="9"/>
      <c r="I55" s="9"/>
      <c r="J55" s="9"/>
      <c r="K55" s="19">
        <v>272334974.54000002</v>
      </c>
      <c r="L55" s="18"/>
      <c r="M55" s="19">
        <v>0</v>
      </c>
      <c r="N55" s="1"/>
    </row>
    <row r="56" spans="1:14" ht="11.85" customHeight="1">
      <c r="A56" s="6"/>
      <c r="B56" s="29" t="s">
        <v>16</v>
      </c>
      <c r="C56" s="29"/>
      <c r="D56" s="29"/>
      <c r="E56" s="29"/>
      <c r="F56" s="29"/>
      <c r="G56" s="29"/>
      <c r="H56" s="29"/>
      <c r="I56" s="29"/>
      <c r="J56" s="6"/>
      <c r="K56" s="17">
        <f>K57+K59</f>
        <v>2001553667.6200001</v>
      </c>
      <c r="L56" s="18"/>
      <c r="M56" s="17">
        <f>M57+M59</f>
        <v>1618654161.02</v>
      </c>
      <c r="N56" s="1"/>
    </row>
    <row r="57" spans="1:14" ht="11.85" customHeight="1">
      <c r="A57" s="6"/>
      <c r="B57" s="7"/>
      <c r="C57" s="8" t="s">
        <v>43</v>
      </c>
      <c r="D57" s="8"/>
      <c r="E57" s="9"/>
      <c r="F57" s="9"/>
      <c r="G57" s="9"/>
      <c r="H57" s="9"/>
      <c r="I57" s="9"/>
      <c r="J57" s="9"/>
      <c r="K57" s="19">
        <f>K58</f>
        <v>1755924897.1400001</v>
      </c>
      <c r="L57" s="18"/>
      <c r="M57" s="19">
        <v>1618654161.02</v>
      </c>
      <c r="N57" s="1"/>
    </row>
    <row r="58" spans="1:14" ht="11.85" customHeight="1">
      <c r="A58" s="6"/>
      <c r="B58" s="7"/>
      <c r="C58" s="8" t="s">
        <v>40</v>
      </c>
      <c r="D58" s="8"/>
      <c r="E58" s="9"/>
      <c r="F58" s="9"/>
      <c r="G58" s="9"/>
      <c r="H58" s="9"/>
      <c r="I58" s="9"/>
      <c r="J58" s="9"/>
      <c r="K58" s="19">
        <v>1755924897.1400001</v>
      </c>
      <c r="L58" s="18"/>
      <c r="M58" s="19">
        <v>1618654161.02</v>
      </c>
      <c r="N58" s="1"/>
    </row>
    <row r="59" spans="1:14" ht="11.85" customHeight="1">
      <c r="A59" s="6"/>
      <c r="B59" s="7"/>
      <c r="C59" s="8" t="s">
        <v>44</v>
      </c>
      <c r="D59" s="8"/>
      <c r="E59" s="9"/>
      <c r="F59" s="9"/>
      <c r="G59" s="9"/>
      <c r="H59" s="9"/>
      <c r="I59" s="9"/>
      <c r="J59" s="9"/>
      <c r="K59" s="19">
        <v>245628770.47999999</v>
      </c>
      <c r="L59" s="18"/>
      <c r="M59" s="19">
        <v>0</v>
      </c>
      <c r="N59" s="1"/>
    </row>
    <row r="60" spans="1:14" ht="11.85" customHeight="1">
      <c r="A60" s="10" t="s">
        <v>45</v>
      </c>
      <c r="B60" s="10"/>
      <c r="C60" s="10"/>
      <c r="D60" s="10"/>
      <c r="E60" s="21"/>
      <c r="F60" s="21"/>
      <c r="G60" s="21"/>
      <c r="H60" s="21"/>
      <c r="I60" s="6"/>
      <c r="J60" s="6"/>
      <c r="K60" s="17">
        <f>K51-K56</f>
        <v>-1729218693.0800002</v>
      </c>
      <c r="L60" s="18"/>
      <c r="M60" s="17">
        <f>M51-M56</f>
        <v>-1618654161.02</v>
      </c>
      <c r="N60" s="1"/>
    </row>
    <row r="61" spans="1:14" ht="6.2" customHeight="1">
      <c r="A61" s="6"/>
      <c r="B61" s="6"/>
      <c r="C61" s="7"/>
      <c r="D61" s="6"/>
      <c r="E61" s="6"/>
      <c r="F61" s="6"/>
      <c r="G61" s="6"/>
      <c r="H61" s="6"/>
      <c r="I61" s="6"/>
      <c r="J61" s="6"/>
      <c r="K61" s="6"/>
      <c r="L61" s="6"/>
      <c r="M61" s="6"/>
    </row>
    <row r="62" spans="1:14" ht="12.6" customHeight="1">
      <c r="A62" s="29" t="s">
        <v>2</v>
      </c>
      <c r="B62" s="29"/>
      <c r="C62" s="29"/>
      <c r="D62" s="29"/>
      <c r="E62" s="29"/>
      <c r="F62" s="29"/>
      <c r="G62" s="29"/>
      <c r="H62" s="29"/>
      <c r="I62" s="29"/>
      <c r="J62" s="29"/>
      <c r="K62" s="29"/>
      <c r="L62" s="6"/>
      <c r="M62" s="6"/>
    </row>
    <row r="63" spans="1:14" ht="11.85" customHeight="1">
      <c r="A63" s="29" t="s">
        <v>46</v>
      </c>
      <c r="B63" s="29"/>
      <c r="C63" s="29"/>
      <c r="D63" s="29"/>
      <c r="E63" s="21"/>
      <c r="F63" s="21"/>
      <c r="G63" s="21"/>
      <c r="H63" s="21"/>
      <c r="I63" s="6"/>
      <c r="J63" s="6"/>
      <c r="K63" s="17">
        <f>K37+K48+K60</f>
        <v>-51595025.569992304</v>
      </c>
      <c r="L63" s="18"/>
      <c r="M63" s="17">
        <f>M37+M48+M60</f>
        <v>710939132.30998898</v>
      </c>
      <c r="N63" s="1"/>
    </row>
    <row r="64" spans="1:14" ht="6.2" customHeight="1">
      <c r="A64" s="6"/>
      <c r="B64" s="6"/>
      <c r="C64" s="7"/>
      <c r="D64" s="6"/>
      <c r="E64" s="6"/>
      <c r="F64" s="6"/>
      <c r="G64" s="6"/>
      <c r="H64" s="6"/>
      <c r="I64" s="6"/>
      <c r="J64" s="6"/>
      <c r="K64" s="6"/>
      <c r="L64" s="6"/>
      <c r="M64" s="6"/>
    </row>
    <row r="65" spans="1:14" ht="12.6" customHeight="1">
      <c r="A65" s="29" t="s">
        <v>2</v>
      </c>
      <c r="B65" s="29"/>
      <c r="C65" s="29"/>
      <c r="D65" s="29"/>
      <c r="E65" s="29"/>
      <c r="F65" s="29"/>
      <c r="G65" s="29"/>
      <c r="H65" s="29"/>
      <c r="I65" s="29"/>
      <c r="J65" s="29"/>
      <c r="K65" s="29"/>
      <c r="L65" s="6"/>
      <c r="M65" s="6"/>
    </row>
    <row r="66" spans="1:14" ht="11.85" customHeight="1">
      <c r="A66" s="10" t="s">
        <v>47</v>
      </c>
      <c r="B66" s="10"/>
      <c r="C66" s="10"/>
      <c r="D66" s="10"/>
      <c r="E66" s="21"/>
      <c r="F66" s="21"/>
      <c r="G66" s="21"/>
      <c r="H66" s="21"/>
      <c r="I66" s="6"/>
      <c r="J66" s="6"/>
      <c r="K66" s="17">
        <v>5358712219.7799997</v>
      </c>
      <c r="L66" s="18"/>
      <c r="M66" s="17">
        <v>4647773086.8699999</v>
      </c>
      <c r="N66" s="1"/>
    </row>
    <row r="67" spans="1:14" ht="11.85" customHeight="1">
      <c r="A67" s="10" t="s">
        <v>48</v>
      </c>
      <c r="B67" s="10"/>
      <c r="C67" s="10"/>
      <c r="D67" s="10"/>
      <c r="E67" s="21"/>
      <c r="F67" s="21"/>
      <c r="G67" s="21"/>
      <c r="H67" s="21"/>
      <c r="I67" s="6"/>
      <c r="J67" s="6"/>
      <c r="K67" s="17">
        <f>K63+K66</f>
        <v>5307117194.2100077</v>
      </c>
      <c r="L67" s="18"/>
      <c r="M67" s="17">
        <f>M63+M66</f>
        <v>5358712219.1799889</v>
      </c>
      <c r="N67" s="1"/>
    </row>
    <row r="68" spans="1:14" ht="8.85" customHeight="1">
      <c r="A68" s="23"/>
      <c r="B68" s="23"/>
      <c r="C68" s="24"/>
      <c r="D68" s="23"/>
      <c r="E68" s="23"/>
      <c r="F68" s="23"/>
      <c r="G68" s="23"/>
      <c r="H68" s="23"/>
      <c r="I68" s="23"/>
      <c r="J68" s="23"/>
      <c r="K68" s="6"/>
      <c r="L68" s="23"/>
      <c r="M68" s="23"/>
    </row>
    <row r="69" spans="1:14" ht="14.1" customHeight="1">
      <c r="A69" s="30" t="s">
        <v>49</v>
      </c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</row>
    <row r="70" spans="1:14" ht="14.1" customHeight="1">
      <c r="K70" s="13"/>
    </row>
    <row r="71" spans="1:14">
      <c r="K71" s="25"/>
    </row>
    <row r="72" spans="1:14">
      <c r="K72" s="26"/>
    </row>
  </sheetData>
  <mergeCells count="19">
    <mergeCell ref="A62:K62"/>
    <mergeCell ref="A63:D63"/>
    <mergeCell ref="B56:I56"/>
    <mergeCell ref="D2:M2"/>
    <mergeCell ref="A69:M69"/>
    <mergeCell ref="B8:I8"/>
    <mergeCell ref="B20:I20"/>
    <mergeCell ref="B40:I40"/>
    <mergeCell ref="A37:D37"/>
    <mergeCell ref="A39:K39"/>
    <mergeCell ref="A50:K50"/>
    <mergeCell ref="B51:I51"/>
    <mergeCell ref="B44:I44"/>
    <mergeCell ref="A65:K65"/>
    <mergeCell ref="D1:M1"/>
    <mergeCell ref="D3:M3"/>
    <mergeCell ref="D4:M4"/>
    <mergeCell ref="D5:M5"/>
    <mergeCell ref="A7:K7"/>
  </mergeCells>
  <printOptions gridLinesSet="0"/>
  <pageMargins left="0.82" right="0.74803149606299213" top="0.81" bottom="0.48" header="0.51181102362204722" footer="0.26"/>
  <pageSetup scale="71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9"/>
  <sheetViews>
    <sheetView workbookViewId="0">
      <selection sqref="A1:XFD1048576"/>
    </sheetView>
  </sheetViews>
  <sheetFormatPr baseColWidth="10" defaultColWidth="9.140625" defaultRowHeight="12.75"/>
  <cols>
    <col min="1" max="1" width="3" customWidth="1"/>
    <col min="2" max="2" width="3.5703125" customWidth="1"/>
    <col min="3" max="3" width="8.28515625" customWidth="1"/>
    <col min="4" max="4" width="23.28515625" customWidth="1"/>
    <col min="5" max="5" width="14.85546875" customWidth="1"/>
    <col min="6" max="6" width="1.7109375" customWidth="1"/>
    <col min="7" max="7" width="12.5703125" style="14" bestFit="1" customWidth="1"/>
    <col min="8" max="8" width="1.28515625" style="14" customWidth="1"/>
    <col min="9" max="9" width="12.5703125" style="14" bestFit="1" customWidth="1"/>
    <col min="257" max="257" width="3" customWidth="1"/>
    <col min="258" max="258" width="3.5703125" customWidth="1"/>
    <col min="259" max="259" width="8.28515625" customWidth="1"/>
    <col min="260" max="260" width="23.28515625" customWidth="1"/>
    <col min="261" max="261" width="14.85546875" customWidth="1"/>
    <col min="262" max="262" width="1.7109375" customWidth="1"/>
    <col min="263" max="263" width="12.5703125" bestFit="1" customWidth="1"/>
    <col min="264" max="264" width="1.28515625" customWidth="1"/>
    <col min="265" max="265" width="12.5703125" bestFit="1" customWidth="1"/>
    <col min="513" max="513" width="3" customWidth="1"/>
    <col min="514" max="514" width="3.5703125" customWidth="1"/>
    <col min="515" max="515" width="8.28515625" customWidth="1"/>
    <col min="516" max="516" width="23.28515625" customWidth="1"/>
    <col min="517" max="517" width="14.85546875" customWidth="1"/>
    <col min="518" max="518" width="1.7109375" customWidth="1"/>
    <col min="519" max="519" width="12.5703125" bestFit="1" customWidth="1"/>
    <col min="520" max="520" width="1.28515625" customWidth="1"/>
    <col min="521" max="521" width="12.5703125" bestFit="1" customWidth="1"/>
    <col min="769" max="769" width="3" customWidth="1"/>
    <col min="770" max="770" width="3.5703125" customWidth="1"/>
    <col min="771" max="771" width="8.28515625" customWidth="1"/>
    <col min="772" max="772" width="23.28515625" customWidth="1"/>
    <col min="773" max="773" width="14.85546875" customWidth="1"/>
    <col min="774" max="774" width="1.7109375" customWidth="1"/>
    <col min="775" max="775" width="12.5703125" bestFit="1" customWidth="1"/>
    <col min="776" max="776" width="1.28515625" customWidth="1"/>
    <col min="777" max="777" width="12.5703125" bestFit="1" customWidth="1"/>
    <col min="1025" max="1025" width="3" customWidth="1"/>
    <col min="1026" max="1026" width="3.5703125" customWidth="1"/>
    <col min="1027" max="1027" width="8.28515625" customWidth="1"/>
    <col min="1028" max="1028" width="23.28515625" customWidth="1"/>
    <col min="1029" max="1029" width="14.85546875" customWidth="1"/>
    <col min="1030" max="1030" width="1.7109375" customWidth="1"/>
    <col min="1031" max="1031" width="12.5703125" bestFit="1" customWidth="1"/>
    <col min="1032" max="1032" width="1.28515625" customWidth="1"/>
    <col min="1033" max="1033" width="12.5703125" bestFit="1" customWidth="1"/>
    <col min="1281" max="1281" width="3" customWidth="1"/>
    <col min="1282" max="1282" width="3.5703125" customWidth="1"/>
    <col min="1283" max="1283" width="8.28515625" customWidth="1"/>
    <col min="1284" max="1284" width="23.28515625" customWidth="1"/>
    <col min="1285" max="1285" width="14.85546875" customWidth="1"/>
    <col min="1286" max="1286" width="1.7109375" customWidth="1"/>
    <col min="1287" max="1287" width="12.5703125" bestFit="1" customWidth="1"/>
    <col min="1288" max="1288" width="1.28515625" customWidth="1"/>
    <col min="1289" max="1289" width="12.5703125" bestFit="1" customWidth="1"/>
    <col min="1537" max="1537" width="3" customWidth="1"/>
    <col min="1538" max="1538" width="3.5703125" customWidth="1"/>
    <col min="1539" max="1539" width="8.28515625" customWidth="1"/>
    <col min="1540" max="1540" width="23.28515625" customWidth="1"/>
    <col min="1541" max="1541" width="14.85546875" customWidth="1"/>
    <col min="1542" max="1542" width="1.7109375" customWidth="1"/>
    <col min="1543" max="1543" width="12.5703125" bestFit="1" customWidth="1"/>
    <col min="1544" max="1544" width="1.28515625" customWidth="1"/>
    <col min="1545" max="1545" width="12.5703125" bestFit="1" customWidth="1"/>
    <col min="1793" max="1793" width="3" customWidth="1"/>
    <col min="1794" max="1794" width="3.5703125" customWidth="1"/>
    <col min="1795" max="1795" width="8.28515625" customWidth="1"/>
    <col min="1796" max="1796" width="23.28515625" customWidth="1"/>
    <col min="1797" max="1797" width="14.85546875" customWidth="1"/>
    <col min="1798" max="1798" width="1.7109375" customWidth="1"/>
    <col min="1799" max="1799" width="12.5703125" bestFit="1" customWidth="1"/>
    <col min="1800" max="1800" width="1.28515625" customWidth="1"/>
    <col min="1801" max="1801" width="12.5703125" bestFit="1" customWidth="1"/>
    <col min="2049" max="2049" width="3" customWidth="1"/>
    <col min="2050" max="2050" width="3.5703125" customWidth="1"/>
    <col min="2051" max="2051" width="8.28515625" customWidth="1"/>
    <col min="2052" max="2052" width="23.28515625" customWidth="1"/>
    <col min="2053" max="2053" width="14.85546875" customWidth="1"/>
    <col min="2054" max="2054" width="1.7109375" customWidth="1"/>
    <col min="2055" max="2055" width="12.5703125" bestFit="1" customWidth="1"/>
    <col min="2056" max="2056" width="1.28515625" customWidth="1"/>
    <col min="2057" max="2057" width="12.5703125" bestFit="1" customWidth="1"/>
    <col min="2305" max="2305" width="3" customWidth="1"/>
    <col min="2306" max="2306" width="3.5703125" customWidth="1"/>
    <col min="2307" max="2307" width="8.28515625" customWidth="1"/>
    <col min="2308" max="2308" width="23.28515625" customWidth="1"/>
    <col min="2309" max="2309" width="14.85546875" customWidth="1"/>
    <col min="2310" max="2310" width="1.7109375" customWidth="1"/>
    <col min="2311" max="2311" width="12.5703125" bestFit="1" customWidth="1"/>
    <col min="2312" max="2312" width="1.28515625" customWidth="1"/>
    <col min="2313" max="2313" width="12.5703125" bestFit="1" customWidth="1"/>
    <col min="2561" max="2561" width="3" customWidth="1"/>
    <col min="2562" max="2562" width="3.5703125" customWidth="1"/>
    <col min="2563" max="2563" width="8.28515625" customWidth="1"/>
    <col min="2564" max="2564" width="23.28515625" customWidth="1"/>
    <col min="2565" max="2565" width="14.85546875" customWidth="1"/>
    <col min="2566" max="2566" width="1.7109375" customWidth="1"/>
    <col min="2567" max="2567" width="12.5703125" bestFit="1" customWidth="1"/>
    <col min="2568" max="2568" width="1.28515625" customWidth="1"/>
    <col min="2569" max="2569" width="12.5703125" bestFit="1" customWidth="1"/>
    <col min="2817" max="2817" width="3" customWidth="1"/>
    <col min="2818" max="2818" width="3.5703125" customWidth="1"/>
    <col min="2819" max="2819" width="8.28515625" customWidth="1"/>
    <col min="2820" max="2820" width="23.28515625" customWidth="1"/>
    <col min="2821" max="2821" width="14.85546875" customWidth="1"/>
    <col min="2822" max="2822" width="1.7109375" customWidth="1"/>
    <col min="2823" max="2823" width="12.5703125" bestFit="1" customWidth="1"/>
    <col min="2824" max="2824" width="1.28515625" customWidth="1"/>
    <col min="2825" max="2825" width="12.5703125" bestFit="1" customWidth="1"/>
    <col min="3073" max="3073" width="3" customWidth="1"/>
    <col min="3074" max="3074" width="3.5703125" customWidth="1"/>
    <col min="3075" max="3075" width="8.28515625" customWidth="1"/>
    <col min="3076" max="3076" width="23.28515625" customWidth="1"/>
    <col min="3077" max="3077" width="14.85546875" customWidth="1"/>
    <col min="3078" max="3078" width="1.7109375" customWidth="1"/>
    <col min="3079" max="3079" width="12.5703125" bestFit="1" customWidth="1"/>
    <col min="3080" max="3080" width="1.28515625" customWidth="1"/>
    <col min="3081" max="3081" width="12.5703125" bestFit="1" customWidth="1"/>
    <col min="3329" max="3329" width="3" customWidth="1"/>
    <col min="3330" max="3330" width="3.5703125" customWidth="1"/>
    <col min="3331" max="3331" width="8.28515625" customWidth="1"/>
    <col min="3332" max="3332" width="23.28515625" customWidth="1"/>
    <col min="3333" max="3333" width="14.85546875" customWidth="1"/>
    <col min="3334" max="3334" width="1.7109375" customWidth="1"/>
    <col min="3335" max="3335" width="12.5703125" bestFit="1" customWidth="1"/>
    <col min="3336" max="3336" width="1.28515625" customWidth="1"/>
    <col min="3337" max="3337" width="12.5703125" bestFit="1" customWidth="1"/>
    <col min="3585" max="3585" width="3" customWidth="1"/>
    <col min="3586" max="3586" width="3.5703125" customWidth="1"/>
    <col min="3587" max="3587" width="8.28515625" customWidth="1"/>
    <col min="3588" max="3588" width="23.28515625" customWidth="1"/>
    <col min="3589" max="3589" width="14.85546875" customWidth="1"/>
    <col min="3590" max="3590" width="1.7109375" customWidth="1"/>
    <col min="3591" max="3591" width="12.5703125" bestFit="1" customWidth="1"/>
    <col min="3592" max="3592" width="1.28515625" customWidth="1"/>
    <col min="3593" max="3593" width="12.5703125" bestFit="1" customWidth="1"/>
    <col min="3841" max="3841" width="3" customWidth="1"/>
    <col min="3842" max="3842" width="3.5703125" customWidth="1"/>
    <col min="3843" max="3843" width="8.28515625" customWidth="1"/>
    <col min="3844" max="3844" width="23.28515625" customWidth="1"/>
    <col min="3845" max="3845" width="14.85546875" customWidth="1"/>
    <col min="3846" max="3846" width="1.7109375" customWidth="1"/>
    <col min="3847" max="3847" width="12.5703125" bestFit="1" customWidth="1"/>
    <col min="3848" max="3848" width="1.28515625" customWidth="1"/>
    <col min="3849" max="3849" width="12.5703125" bestFit="1" customWidth="1"/>
    <col min="4097" max="4097" width="3" customWidth="1"/>
    <col min="4098" max="4098" width="3.5703125" customWidth="1"/>
    <col min="4099" max="4099" width="8.28515625" customWidth="1"/>
    <col min="4100" max="4100" width="23.28515625" customWidth="1"/>
    <col min="4101" max="4101" width="14.85546875" customWidth="1"/>
    <col min="4102" max="4102" width="1.7109375" customWidth="1"/>
    <col min="4103" max="4103" width="12.5703125" bestFit="1" customWidth="1"/>
    <col min="4104" max="4104" width="1.28515625" customWidth="1"/>
    <col min="4105" max="4105" width="12.5703125" bestFit="1" customWidth="1"/>
    <col min="4353" max="4353" width="3" customWidth="1"/>
    <col min="4354" max="4354" width="3.5703125" customWidth="1"/>
    <col min="4355" max="4355" width="8.28515625" customWidth="1"/>
    <col min="4356" max="4356" width="23.28515625" customWidth="1"/>
    <col min="4357" max="4357" width="14.85546875" customWidth="1"/>
    <col min="4358" max="4358" width="1.7109375" customWidth="1"/>
    <col min="4359" max="4359" width="12.5703125" bestFit="1" customWidth="1"/>
    <col min="4360" max="4360" width="1.28515625" customWidth="1"/>
    <col min="4361" max="4361" width="12.5703125" bestFit="1" customWidth="1"/>
    <col min="4609" max="4609" width="3" customWidth="1"/>
    <col min="4610" max="4610" width="3.5703125" customWidth="1"/>
    <col min="4611" max="4611" width="8.28515625" customWidth="1"/>
    <col min="4612" max="4612" width="23.28515625" customWidth="1"/>
    <col min="4613" max="4613" width="14.85546875" customWidth="1"/>
    <col min="4614" max="4614" width="1.7109375" customWidth="1"/>
    <col min="4615" max="4615" width="12.5703125" bestFit="1" customWidth="1"/>
    <col min="4616" max="4616" width="1.28515625" customWidth="1"/>
    <col min="4617" max="4617" width="12.5703125" bestFit="1" customWidth="1"/>
    <col min="4865" max="4865" width="3" customWidth="1"/>
    <col min="4866" max="4866" width="3.5703125" customWidth="1"/>
    <col min="4867" max="4867" width="8.28515625" customWidth="1"/>
    <col min="4868" max="4868" width="23.28515625" customWidth="1"/>
    <col min="4869" max="4869" width="14.85546875" customWidth="1"/>
    <col min="4870" max="4870" width="1.7109375" customWidth="1"/>
    <col min="4871" max="4871" width="12.5703125" bestFit="1" customWidth="1"/>
    <col min="4872" max="4872" width="1.28515625" customWidth="1"/>
    <col min="4873" max="4873" width="12.5703125" bestFit="1" customWidth="1"/>
    <col min="5121" max="5121" width="3" customWidth="1"/>
    <col min="5122" max="5122" width="3.5703125" customWidth="1"/>
    <col min="5123" max="5123" width="8.28515625" customWidth="1"/>
    <col min="5124" max="5124" width="23.28515625" customWidth="1"/>
    <col min="5125" max="5125" width="14.85546875" customWidth="1"/>
    <col min="5126" max="5126" width="1.7109375" customWidth="1"/>
    <col min="5127" max="5127" width="12.5703125" bestFit="1" customWidth="1"/>
    <col min="5128" max="5128" width="1.28515625" customWidth="1"/>
    <col min="5129" max="5129" width="12.5703125" bestFit="1" customWidth="1"/>
    <col min="5377" max="5377" width="3" customWidth="1"/>
    <col min="5378" max="5378" width="3.5703125" customWidth="1"/>
    <col min="5379" max="5379" width="8.28515625" customWidth="1"/>
    <col min="5380" max="5380" width="23.28515625" customWidth="1"/>
    <col min="5381" max="5381" width="14.85546875" customWidth="1"/>
    <col min="5382" max="5382" width="1.7109375" customWidth="1"/>
    <col min="5383" max="5383" width="12.5703125" bestFit="1" customWidth="1"/>
    <col min="5384" max="5384" width="1.28515625" customWidth="1"/>
    <col min="5385" max="5385" width="12.5703125" bestFit="1" customWidth="1"/>
    <col min="5633" max="5633" width="3" customWidth="1"/>
    <col min="5634" max="5634" width="3.5703125" customWidth="1"/>
    <col min="5635" max="5635" width="8.28515625" customWidth="1"/>
    <col min="5636" max="5636" width="23.28515625" customWidth="1"/>
    <col min="5637" max="5637" width="14.85546875" customWidth="1"/>
    <col min="5638" max="5638" width="1.7109375" customWidth="1"/>
    <col min="5639" max="5639" width="12.5703125" bestFit="1" customWidth="1"/>
    <col min="5640" max="5640" width="1.28515625" customWidth="1"/>
    <col min="5641" max="5641" width="12.5703125" bestFit="1" customWidth="1"/>
    <col min="5889" max="5889" width="3" customWidth="1"/>
    <col min="5890" max="5890" width="3.5703125" customWidth="1"/>
    <col min="5891" max="5891" width="8.28515625" customWidth="1"/>
    <col min="5892" max="5892" width="23.28515625" customWidth="1"/>
    <col min="5893" max="5893" width="14.85546875" customWidth="1"/>
    <col min="5894" max="5894" width="1.7109375" customWidth="1"/>
    <col min="5895" max="5895" width="12.5703125" bestFit="1" customWidth="1"/>
    <col min="5896" max="5896" width="1.28515625" customWidth="1"/>
    <col min="5897" max="5897" width="12.5703125" bestFit="1" customWidth="1"/>
    <col min="6145" max="6145" width="3" customWidth="1"/>
    <col min="6146" max="6146" width="3.5703125" customWidth="1"/>
    <col min="6147" max="6147" width="8.28515625" customWidth="1"/>
    <col min="6148" max="6148" width="23.28515625" customWidth="1"/>
    <col min="6149" max="6149" width="14.85546875" customWidth="1"/>
    <col min="6150" max="6150" width="1.7109375" customWidth="1"/>
    <col min="6151" max="6151" width="12.5703125" bestFit="1" customWidth="1"/>
    <col min="6152" max="6152" width="1.28515625" customWidth="1"/>
    <col min="6153" max="6153" width="12.5703125" bestFit="1" customWidth="1"/>
    <col min="6401" max="6401" width="3" customWidth="1"/>
    <col min="6402" max="6402" width="3.5703125" customWidth="1"/>
    <col min="6403" max="6403" width="8.28515625" customWidth="1"/>
    <col min="6404" max="6404" width="23.28515625" customWidth="1"/>
    <col min="6405" max="6405" width="14.85546875" customWidth="1"/>
    <col min="6406" max="6406" width="1.7109375" customWidth="1"/>
    <col min="6407" max="6407" width="12.5703125" bestFit="1" customWidth="1"/>
    <col min="6408" max="6408" width="1.28515625" customWidth="1"/>
    <col min="6409" max="6409" width="12.5703125" bestFit="1" customWidth="1"/>
    <col min="6657" max="6657" width="3" customWidth="1"/>
    <col min="6658" max="6658" width="3.5703125" customWidth="1"/>
    <col min="6659" max="6659" width="8.28515625" customWidth="1"/>
    <col min="6660" max="6660" width="23.28515625" customWidth="1"/>
    <col min="6661" max="6661" width="14.85546875" customWidth="1"/>
    <col min="6662" max="6662" width="1.7109375" customWidth="1"/>
    <col min="6663" max="6663" width="12.5703125" bestFit="1" customWidth="1"/>
    <col min="6664" max="6664" width="1.28515625" customWidth="1"/>
    <col min="6665" max="6665" width="12.5703125" bestFit="1" customWidth="1"/>
    <col min="6913" max="6913" width="3" customWidth="1"/>
    <col min="6914" max="6914" width="3.5703125" customWidth="1"/>
    <col min="6915" max="6915" width="8.28515625" customWidth="1"/>
    <col min="6916" max="6916" width="23.28515625" customWidth="1"/>
    <col min="6917" max="6917" width="14.85546875" customWidth="1"/>
    <col min="6918" max="6918" width="1.7109375" customWidth="1"/>
    <col min="6919" max="6919" width="12.5703125" bestFit="1" customWidth="1"/>
    <col min="6920" max="6920" width="1.28515625" customWidth="1"/>
    <col min="6921" max="6921" width="12.5703125" bestFit="1" customWidth="1"/>
    <col min="7169" max="7169" width="3" customWidth="1"/>
    <col min="7170" max="7170" width="3.5703125" customWidth="1"/>
    <col min="7171" max="7171" width="8.28515625" customWidth="1"/>
    <col min="7172" max="7172" width="23.28515625" customWidth="1"/>
    <col min="7173" max="7173" width="14.85546875" customWidth="1"/>
    <col min="7174" max="7174" width="1.7109375" customWidth="1"/>
    <col min="7175" max="7175" width="12.5703125" bestFit="1" customWidth="1"/>
    <col min="7176" max="7176" width="1.28515625" customWidth="1"/>
    <col min="7177" max="7177" width="12.5703125" bestFit="1" customWidth="1"/>
    <col min="7425" max="7425" width="3" customWidth="1"/>
    <col min="7426" max="7426" width="3.5703125" customWidth="1"/>
    <col min="7427" max="7427" width="8.28515625" customWidth="1"/>
    <col min="7428" max="7428" width="23.28515625" customWidth="1"/>
    <col min="7429" max="7429" width="14.85546875" customWidth="1"/>
    <col min="7430" max="7430" width="1.7109375" customWidth="1"/>
    <col min="7431" max="7431" width="12.5703125" bestFit="1" customWidth="1"/>
    <col min="7432" max="7432" width="1.28515625" customWidth="1"/>
    <col min="7433" max="7433" width="12.5703125" bestFit="1" customWidth="1"/>
    <col min="7681" max="7681" width="3" customWidth="1"/>
    <col min="7682" max="7682" width="3.5703125" customWidth="1"/>
    <col min="7683" max="7683" width="8.28515625" customWidth="1"/>
    <col min="7684" max="7684" width="23.28515625" customWidth="1"/>
    <col min="7685" max="7685" width="14.85546875" customWidth="1"/>
    <col min="7686" max="7686" width="1.7109375" customWidth="1"/>
    <col min="7687" max="7687" width="12.5703125" bestFit="1" customWidth="1"/>
    <col min="7688" max="7688" width="1.28515625" customWidth="1"/>
    <col min="7689" max="7689" width="12.5703125" bestFit="1" customWidth="1"/>
    <col min="7937" max="7937" width="3" customWidth="1"/>
    <col min="7938" max="7938" width="3.5703125" customWidth="1"/>
    <col min="7939" max="7939" width="8.28515625" customWidth="1"/>
    <col min="7940" max="7940" width="23.28515625" customWidth="1"/>
    <col min="7941" max="7941" width="14.85546875" customWidth="1"/>
    <col min="7942" max="7942" width="1.7109375" customWidth="1"/>
    <col min="7943" max="7943" width="12.5703125" bestFit="1" customWidth="1"/>
    <col min="7944" max="7944" width="1.28515625" customWidth="1"/>
    <col min="7945" max="7945" width="12.5703125" bestFit="1" customWidth="1"/>
    <col min="8193" max="8193" width="3" customWidth="1"/>
    <col min="8194" max="8194" width="3.5703125" customWidth="1"/>
    <col min="8195" max="8195" width="8.28515625" customWidth="1"/>
    <col min="8196" max="8196" width="23.28515625" customWidth="1"/>
    <col min="8197" max="8197" width="14.85546875" customWidth="1"/>
    <col min="8198" max="8198" width="1.7109375" customWidth="1"/>
    <col min="8199" max="8199" width="12.5703125" bestFit="1" customWidth="1"/>
    <col min="8200" max="8200" width="1.28515625" customWidth="1"/>
    <col min="8201" max="8201" width="12.5703125" bestFit="1" customWidth="1"/>
    <col min="8449" max="8449" width="3" customWidth="1"/>
    <col min="8450" max="8450" width="3.5703125" customWidth="1"/>
    <col min="8451" max="8451" width="8.28515625" customWidth="1"/>
    <col min="8452" max="8452" width="23.28515625" customWidth="1"/>
    <col min="8453" max="8453" width="14.85546875" customWidth="1"/>
    <col min="8454" max="8454" width="1.7109375" customWidth="1"/>
    <col min="8455" max="8455" width="12.5703125" bestFit="1" customWidth="1"/>
    <col min="8456" max="8456" width="1.28515625" customWidth="1"/>
    <col min="8457" max="8457" width="12.5703125" bestFit="1" customWidth="1"/>
    <col min="8705" max="8705" width="3" customWidth="1"/>
    <col min="8706" max="8706" width="3.5703125" customWidth="1"/>
    <col min="8707" max="8707" width="8.28515625" customWidth="1"/>
    <col min="8708" max="8708" width="23.28515625" customWidth="1"/>
    <col min="8709" max="8709" width="14.85546875" customWidth="1"/>
    <col min="8710" max="8710" width="1.7109375" customWidth="1"/>
    <col min="8711" max="8711" width="12.5703125" bestFit="1" customWidth="1"/>
    <col min="8712" max="8712" width="1.28515625" customWidth="1"/>
    <col min="8713" max="8713" width="12.5703125" bestFit="1" customWidth="1"/>
    <col min="8961" max="8961" width="3" customWidth="1"/>
    <col min="8962" max="8962" width="3.5703125" customWidth="1"/>
    <col min="8963" max="8963" width="8.28515625" customWidth="1"/>
    <col min="8964" max="8964" width="23.28515625" customWidth="1"/>
    <col min="8965" max="8965" width="14.85546875" customWidth="1"/>
    <col min="8966" max="8966" width="1.7109375" customWidth="1"/>
    <col min="8967" max="8967" width="12.5703125" bestFit="1" customWidth="1"/>
    <col min="8968" max="8968" width="1.28515625" customWidth="1"/>
    <col min="8969" max="8969" width="12.5703125" bestFit="1" customWidth="1"/>
    <col min="9217" max="9217" width="3" customWidth="1"/>
    <col min="9218" max="9218" width="3.5703125" customWidth="1"/>
    <col min="9219" max="9219" width="8.28515625" customWidth="1"/>
    <col min="9220" max="9220" width="23.28515625" customWidth="1"/>
    <col min="9221" max="9221" width="14.85546875" customWidth="1"/>
    <col min="9222" max="9222" width="1.7109375" customWidth="1"/>
    <col min="9223" max="9223" width="12.5703125" bestFit="1" customWidth="1"/>
    <col min="9224" max="9224" width="1.28515625" customWidth="1"/>
    <col min="9225" max="9225" width="12.5703125" bestFit="1" customWidth="1"/>
    <col min="9473" max="9473" width="3" customWidth="1"/>
    <col min="9474" max="9474" width="3.5703125" customWidth="1"/>
    <col min="9475" max="9475" width="8.28515625" customWidth="1"/>
    <col min="9476" max="9476" width="23.28515625" customWidth="1"/>
    <col min="9477" max="9477" width="14.85546875" customWidth="1"/>
    <col min="9478" max="9478" width="1.7109375" customWidth="1"/>
    <col min="9479" max="9479" width="12.5703125" bestFit="1" customWidth="1"/>
    <col min="9480" max="9480" width="1.28515625" customWidth="1"/>
    <col min="9481" max="9481" width="12.5703125" bestFit="1" customWidth="1"/>
    <col min="9729" max="9729" width="3" customWidth="1"/>
    <col min="9730" max="9730" width="3.5703125" customWidth="1"/>
    <col min="9731" max="9731" width="8.28515625" customWidth="1"/>
    <col min="9732" max="9732" width="23.28515625" customWidth="1"/>
    <col min="9733" max="9733" width="14.85546875" customWidth="1"/>
    <col min="9734" max="9734" width="1.7109375" customWidth="1"/>
    <col min="9735" max="9735" width="12.5703125" bestFit="1" customWidth="1"/>
    <col min="9736" max="9736" width="1.28515625" customWidth="1"/>
    <col min="9737" max="9737" width="12.5703125" bestFit="1" customWidth="1"/>
    <col min="9985" max="9985" width="3" customWidth="1"/>
    <col min="9986" max="9986" width="3.5703125" customWidth="1"/>
    <col min="9987" max="9987" width="8.28515625" customWidth="1"/>
    <col min="9988" max="9988" width="23.28515625" customWidth="1"/>
    <col min="9989" max="9989" width="14.85546875" customWidth="1"/>
    <col min="9990" max="9990" width="1.7109375" customWidth="1"/>
    <col min="9991" max="9991" width="12.5703125" bestFit="1" customWidth="1"/>
    <col min="9992" max="9992" width="1.28515625" customWidth="1"/>
    <col min="9993" max="9993" width="12.5703125" bestFit="1" customWidth="1"/>
    <col min="10241" max="10241" width="3" customWidth="1"/>
    <col min="10242" max="10242" width="3.5703125" customWidth="1"/>
    <col min="10243" max="10243" width="8.28515625" customWidth="1"/>
    <col min="10244" max="10244" width="23.28515625" customWidth="1"/>
    <col min="10245" max="10245" width="14.85546875" customWidth="1"/>
    <col min="10246" max="10246" width="1.7109375" customWidth="1"/>
    <col min="10247" max="10247" width="12.5703125" bestFit="1" customWidth="1"/>
    <col min="10248" max="10248" width="1.28515625" customWidth="1"/>
    <col min="10249" max="10249" width="12.5703125" bestFit="1" customWidth="1"/>
    <col min="10497" max="10497" width="3" customWidth="1"/>
    <col min="10498" max="10498" width="3.5703125" customWidth="1"/>
    <col min="10499" max="10499" width="8.28515625" customWidth="1"/>
    <col min="10500" max="10500" width="23.28515625" customWidth="1"/>
    <col min="10501" max="10501" width="14.85546875" customWidth="1"/>
    <col min="10502" max="10502" width="1.7109375" customWidth="1"/>
    <col min="10503" max="10503" width="12.5703125" bestFit="1" customWidth="1"/>
    <col min="10504" max="10504" width="1.28515625" customWidth="1"/>
    <col min="10505" max="10505" width="12.5703125" bestFit="1" customWidth="1"/>
    <col min="10753" max="10753" width="3" customWidth="1"/>
    <col min="10754" max="10754" width="3.5703125" customWidth="1"/>
    <col min="10755" max="10755" width="8.28515625" customWidth="1"/>
    <col min="10756" max="10756" width="23.28515625" customWidth="1"/>
    <col min="10757" max="10757" width="14.85546875" customWidth="1"/>
    <col min="10758" max="10758" width="1.7109375" customWidth="1"/>
    <col min="10759" max="10759" width="12.5703125" bestFit="1" customWidth="1"/>
    <col min="10760" max="10760" width="1.28515625" customWidth="1"/>
    <col min="10761" max="10761" width="12.5703125" bestFit="1" customWidth="1"/>
    <col min="11009" max="11009" width="3" customWidth="1"/>
    <col min="11010" max="11010" width="3.5703125" customWidth="1"/>
    <col min="11011" max="11011" width="8.28515625" customWidth="1"/>
    <col min="11012" max="11012" width="23.28515625" customWidth="1"/>
    <col min="11013" max="11013" width="14.85546875" customWidth="1"/>
    <col min="11014" max="11014" width="1.7109375" customWidth="1"/>
    <col min="11015" max="11015" width="12.5703125" bestFit="1" customWidth="1"/>
    <col min="11016" max="11016" width="1.28515625" customWidth="1"/>
    <col min="11017" max="11017" width="12.5703125" bestFit="1" customWidth="1"/>
    <col min="11265" max="11265" width="3" customWidth="1"/>
    <col min="11266" max="11266" width="3.5703125" customWidth="1"/>
    <col min="11267" max="11267" width="8.28515625" customWidth="1"/>
    <col min="11268" max="11268" width="23.28515625" customWidth="1"/>
    <col min="11269" max="11269" width="14.85546875" customWidth="1"/>
    <col min="11270" max="11270" width="1.7109375" customWidth="1"/>
    <col min="11271" max="11271" width="12.5703125" bestFit="1" customWidth="1"/>
    <col min="11272" max="11272" width="1.28515625" customWidth="1"/>
    <col min="11273" max="11273" width="12.5703125" bestFit="1" customWidth="1"/>
    <col min="11521" max="11521" width="3" customWidth="1"/>
    <col min="11522" max="11522" width="3.5703125" customWidth="1"/>
    <col min="11523" max="11523" width="8.28515625" customWidth="1"/>
    <col min="11524" max="11524" width="23.28515625" customWidth="1"/>
    <col min="11525" max="11525" width="14.85546875" customWidth="1"/>
    <col min="11526" max="11526" width="1.7109375" customWidth="1"/>
    <col min="11527" max="11527" width="12.5703125" bestFit="1" customWidth="1"/>
    <col min="11528" max="11528" width="1.28515625" customWidth="1"/>
    <col min="11529" max="11529" width="12.5703125" bestFit="1" customWidth="1"/>
    <col min="11777" max="11777" width="3" customWidth="1"/>
    <col min="11778" max="11778" width="3.5703125" customWidth="1"/>
    <col min="11779" max="11779" width="8.28515625" customWidth="1"/>
    <col min="11780" max="11780" width="23.28515625" customWidth="1"/>
    <col min="11781" max="11781" width="14.85546875" customWidth="1"/>
    <col min="11782" max="11782" width="1.7109375" customWidth="1"/>
    <col min="11783" max="11783" width="12.5703125" bestFit="1" customWidth="1"/>
    <col min="11784" max="11784" width="1.28515625" customWidth="1"/>
    <col min="11785" max="11785" width="12.5703125" bestFit="1" customWidth="1"/>
    <col min="12033" max="12033" width="3" customWidth="1"/>
    <col min="12034" max="12034" width="3.5703125" customWidth="1"/>
    <col min="12035" max="12035" width="8.28515625" customWidth="1"/>
    <col min="12036" max="12036" width="23.28515625" customWidth="1"/>
    <col min="12037" max="12037" width="14.85546875" customWidth="1"/>
    <col min="12038" max="12038" width="1.7109375" customWidth="1"/>
    <col min="12039" max="12039" width="12.5703125" bestFit="1" customWidth="1"/>
    <col min="12040" max="12040" width="1.28515625" customWidth="1"/>
    <col min="12041" max="12041" width="12.5703125" bestFit="1" customWidth="1"/>
    <col min="12289" max="12289" width="3" customWidth="1"/>
    <col min="12290" max="12290" width="3.5703125" customWidth="1"/>
    <col min="12291" max="12291" width="8.28515625" customWidth="1"/>
    <col min="12292" max="12292" width="23.28515625" customWidth="1"/>
    <col min="12293" max="12293" width="14.85546875" customWidth="1"/>
    <col min="12294" max="12294" width="1.7109375" customWidth="1"/>
    <col min="12295" max="12295" width="12.5703125" bestFit="1" customWidth="1"/>
    <col min="12296" max="12296" width="1.28515625" customWidth="1"/>
    <col min="12297" max="12297" width="12.5703125" bestFit="1" customWidth="1"/>
    <col min="12545" max="12545" width="3" customWidth="1"/>
    <col min="12546" max="12546" width="3.5703125" customWidth="1"/>
    <col min="12547" max="12547" width="8.28515625" customWidth="1"/>
    <col min="12548" max="12548" width="23.28515625" customWidth="1"/>
    <col min="12549" max="12549" width="14.85546875" customWidth="1"/>
    <col min="12550" max="12550" width="1.7109375" customWidth="1"/>
    <col min="12551" max="12551" width="12.5703125" bestFit="1" customWidth="1"/>
    <col min="12552" max="12552" width="1.28515625" customWidth="1"/>
    <col min="12553" max="12553" width="12.5703125" bestFit="1" customWidth="1"/>
    <col min="12801" max="12801" width="3" customWidth="1"/>
    <col min="12802" max="12802" width="3.5703125" customWidth="1"/>
    <col min="12803" max="12803" width="8.28515625" customWidth="1"/>
    <col min="12804" max="12804" width="23.28515625" customWidth="1"/>
    <col min="12805" max="12805" width="14.85546875" customWidth="1"/>
    <col min="12806" max="12806" width="1.7109375" customWidth="1"/>
    <col min="12807" max="12807" width="12.5703125" bestFit="1" customWidth="1"/>
    <col min="12808" max="12808" width="1.28515625" customWidth="1"/>
    <col min="12809" max="12809" width="12.5703125" bestFit="1" customWidth="1"/>
    <col min="13057" max="13057" width="3" customWidth="1"/>
    <col min="13058" max="13058" width="3.5703125" customWidth="1"/>
    <col min="13059" max="13059" width="8.28515625" customWidth="1"/>
    <col min="13060" max="13060" width="23.28515625" customWidth="1"/>
    <col min="13061" max="13061" width="14.85546875" customWidth="1"/>
    <col min="13062" max="13062" width="1.7109375" customWidth="1"/>
    <col min="13063" max="13063" width="12.5703125" bestFit="1" customWidth="1"/>
    <col min="13064" max="13064" width="1.28515625" customWidth="1"/>
    <col min="13065" max="13065" width="12.5703125" bestFit="1" customWidth="1"/>
    <col min="13313" max="13313" width="3" customWidth="1"/>
    <col min="13314" max="13314" width="3.5703125" customWidth="1"/>
    <col min="13315" max="13315" width="8.28515625" customWidth="1"/>
    <col min="13316" max="13316" width="23.28515625" customWidth="1"/>
    <col min="13317" max="13317" width="14.85546875" customWidth="1"/>
    <col min="13318" max="13318" width="1.7109375" customWidth="1"/>
    <col min="13319" max="13319" width="12.5703125" bestFit="1" customWidth="1"/>
    <col min="13320" max="13320" width="1.28515625" customWidth="1"/>
    <col min="13321" max="13321" width="12.5703125" bestFit="1" customWidth="1"/>
    <col min="13569" max="13569" width="3" customWidth="1"/>
    <col min="13570" max="13570" width="3.5703125" customWidth="1"/>
    <col min="13571" max="13571" width="8.28515625" customWidth="1"/>
    <col min="13572" max="13572" width="23.28515625" customWidth="1"/>
    <col min="13573" max="13573" width="14.85546875" customWidth="1"/>
    <col min="13574" max="13574" width="1.7109375" customWidth="1"/>
    <col min="13575" max="13575" width="12.5703125" bestFit="1" customWidth="1"/>
    <col min="13576" max="13576" width="1.28515625" customWidth="1"/>
    <col min="13577" max="13577" width="12.5703125" bestFit="1" customWidth="1"/>
    <col min="13825" max="13825" width="3" customWidth="1"/>
    <col min="13826" max="13826" width="3.5703125" customWidth="1"/>
    <col min="13827" max="13827" width="8.28515625" customWidth="1"/>
    <col min="13828" max="13828" width="23.28515625" customWidth="1"/>
    <col min="13829" max="13829" width="14.85546875" customWidth="1"/>
    <col min="13830" max="13830" width="1.7109375" customWidth="1"/>
    <col min="13831" max="13831" width="12.5703125" bestFit="1" customWidth="1"/>
    <col min="13832" max="13832" width="1.28515625" customWidth="1"/>
    <col min="13833" max="13833" width="12.5703125" bestFit="1" customWidth="1"/>
    <col min="14081" max="14081" width="3" customWidth="1"/>
    <col min="14082" max="14082" width="3.5703125" customWidth="1"/>
    <col min="14083" max="14083" width="8.28515625" customWidth="1"/>
    <col min="14084" max="14084" width="23.28515625" customWidth="1"/>
    <col min="14085" max="14085" width="14.85546875" customWidth="1"/>
    <col min="14086" max="14086" width="1.7109375" customWidth="1"/>
    <col min="14087" max="14087" width="12.5703125" bestFit="1" customWidth="1"/>
    <col min="14088" max="14088" width="1.28515625" customWidth="1"/>
    <col min="14089" max="14089" width="12.5703125" bestFit="1" customWidth="1"/>
    <col min="14337" max="14337" width="3" customWidth="1"/>
    <col min="14338" max="14338" width="3.5703125" customWidth="1"/>
    <col min="14339" max="14339" width="8.28515625" customWidth="1"/>
    <col min="14340" max="14340" width="23.28515625" customWidth="1"/>
    <col min="14341" max="14341" width="14.85546875" customWidth="1"/>
    <col min="14342" max="14342" width="1.7109375" customWidth="1"/>
    <col min="14343" max="14343" width="12.5703125" bestFit="1" customWidth="1"/>
    <col min="14344" max="14344" width="1.28515625" customWidth="1"/>
    <col min="14345" max="14345" width="12.5703125" bestFit="1" customWidth="1"/>
    <col min="14593" max="14593" width="3" customWidth="1"/>
    <col min="14594" max="14594" width="3.5703125" customWidth="1"/>
    <col min="14595" max="14595" width="8.28515625" customWidth="1"/>
    <col min="14596" max="14596" width="23.28515625" customWidth="1"/>
    <col min="14597" max="14597" width="14.85546875" customWidth="1"/>
    <col min="14598" max="14598" width="1.7109375" customWidth="1"/>
    <col min="14599" max="14599" width="12.5703125" bestFit="1" customWidth="1"/>
    <col min="14600" max="14600" width="1.28515625" customWidth="1"/>
    <col min="14601" max="14601" width="12.5703125" bestFit="1" customWidth="1"/>
    <col min="14849" max="14849" width="3" customWidth="1"/>
    <col min="14850" max="14850" width="3.5703125" customWidth="1"/>
    <col min="14851" max="14851" width="8.28515625" customWidth="1"/>
    <col min="14852" max="14852" width="23.28515625" customWidth="1"/>
    <col min="14853" max="14853" width="14.85546875" customWidth="1"/>
    <col min="14854" max="14854" width="1.7109375" customWidth="1"/>
    <col min="14855" max="14855" width="12.5703125" bestFit="1" customWidth="1"/>
    <col min="14856" max="14856" width="1.28515625" customWidth="1"/>
    <col min="14857" max="14857" width="12.5703125" bestFit="1" customWidth="1"/>
    <col min="15105" max="15105" width="3" customWidth="1"/>
    <col min="15106" max="15106" width="3.5703125" customWidth="1"/>
    <col min="15107" max="15107" width="8.28515625" customWidth="1"/>
    <col min="15108" max="15108" width="23.28515625" customWidth="1"/>
    <col min="15109" max="15109" width="14.85546875" customWidth="1"/>
    <col min="15110" max="15110" width="1.7109375" customWidth="1"/>
    <col min="15111" max="15111" width="12.5703125" bestFit="1" customWidth="1"/>
    <col min="15112" max="15112" width="1.28515625" customWidth="1"/>
    <col min="15113" max="15113" width="12.5703125" bestFit="1" customWidth="1"/>
    <col min="15361" max="15361" width="3" customWidth="1"/>
    <col min="15362" max="15362" width="3.5703125" customWidth="1"/>
    <col min="15363" max="15363" width="8.28515625" customWidth="1"/>
    <col min="15364" max="15364" width="23.28515625" customWidth="1"/>
    <col min="15365" max="15365" width="14.85546875" customWidth="1"/>
    <col min="15366" max="15366" width="1.7109375" customWidth="1"/>
    <col min="15367" max="15367" width="12.5703125" bestFit="1" customWidth="1"/>
    <col min="15368" max="15368" width="1.28515625" customWidth="1"/>
    <col min="15369" max="15369" width="12.5703125" bestFit="1" customWidth="1"/>
    <col min="15617" max="15617" width="3" customWidth="1"/>
    <col min="15618" max="15618" width="3.5703125" customWidth="1"/>
    <col min="15619" max="15619" width="8.28515625" customWidth="1"/>
    <col min="15620" max="15620" width="23.28515625" customWidth="1"/>
    <col min="15621" max="15621" width="14.85546875" customWidth="1"/>
    <col min="15622" max="15622" width="1.7109375" customWidth="1"/>
    <col min="15623" max="15623" width="12.5703125" bestFit="1" customWidth="1"/>
    <col min="15624" max="15624" width="1.28515625" customWidth="1"/>
    <col min="15625" max="15625" width="12.5703125" bestFit="1" customWidth="1"/>
    <col min="15873" max="15873" width="3" customWidth="1"/>
    <col min="15874" max="15874" width="3.5703125" customWidth="1"/>
    <col min="15875" max="15875" width="8.28515625" customWidth="1"/>
    <col min="15876" max="15876" width="23.28515625" customWidth="1"/>
    <col min="15877" max="15877" width="14.85546875" customWidth="1"/>
    <col min="15878" max="15878" width="1.7109375" customWidth="1"/>
    <col min="15879" max="15879" width="12.5703125" bestFit="1" customWidth="1"/>
    <col min="15880" max="15880" width="1.28515625" customWidth="1"/>
    <col min="15881" max="15881" width="12.5703125" bestFit="1" customWidth="1"/>
    <col min="16129" max="16129" width="3" customWidth="1"/>
    <col min="16130" max="16130" width="3.5703125" customWidth="1"/>
    <col min="16131" max="16131" width="8.28515625" customWidth="1"/>
    <col min="16132" max="16132" width="23.28515625" customWidth="1"/>
    <col min="16133" max="16133" width="14.85546875" customWidth="1"/>
    <col min="16134" max="16134" width="1.7109375" customWidth="1"/>
    <col min="16135" max="16135" width="12.5703125" bestFit="1" customWidth="1"/>
    <col min="16136" max="16136" width="1.28515625" customWidth="1"/>
    <col min="16137" max="16137" width="12.5703125" bestFit="1" customWidth="1"/>
  </cols>
  <sheetData>
    <row r="1" spans="1:9" ht="6.2" customHeight="1"/>
    <row r="2" spans="1:9" ht="15.75" customHeight="1">
      <c r="D2" s="34" t="s">
        <v>0</v>
      </c>
      <c r="E2" s="34"/>
      <c r="F2" s="34"/>
      <c r="G2" s="34"/>
      <c r="H2" s="34"/>
      <c r="I2" s="34"/>
    </row>
    <row r="3" spans="1:9" ht="16.5" customHeight="1">
      <c r="D3" s="34" t="s">
        <v>1</v>
      </c>
      <c r="E3" s="34"/>
      <c r="F3" s="34"/>
      <c r="G3" s="34"/>
      <c r="H3" s="34"/>
      <c r="I3" s="34"/>
    </row>
    <row r="4" spans="1:9" ht="16.5" customHeight="1">
      <c r="D4" s="34" t="s">
        <v>51</v>
      </c>
      <c r="E4" s="34"/>
      <c r="F4" s="34"/>
      <c r="G4" s="34"/>
      <c r="H4" s="34"/>
      <c r="I4" s="34"/>
    </row>
    <row r="5" spans="1:9" ht="16.5" customHeight="1">
      <c r="D5" s="34" t="s">
        <v>2</v>
      </c>
      <c r="E5" s="34"/>
      <c r="F5" s="34"/>
      <c r="G5" s="34"/>
      <c r="H5" s="34"/>
      <c r="I5" s="34"/>
    </row>
    <row r="6" spans="1:9" ht="16.5" customHeight="1"/>
    <row r="7" spans="1:9" ht="6.2" customHeight="1"/>
    <row r="8" spans="1:9" ht="12.6" customHeight="1">
      <c r="A8" s="35" t="s">
        <v>3</v>
      </c>
      <c r="B8" s="35"/>
      <c r="C8" s="35"/>
      <c r="D8" s="35"/>
      <c r="E8" s="35"/>
      <c r="F8" s="35"/>
      <c r="G8" s="35"/>
    </row>
    <row r="9" spans="1:9" ht="11.85" customHeight="1">
      <c r="B9" s="36" t="s">
        <v>4</v>
      </c>
      <c r="C9" s="36"/>
      <c r="D9" s="36"/>
      <c r="E9" s="36"/>
      <c r="G9" s="13">
        <f>SUM(G10:G20)</f>
        <v>117733623439.71999</v>
      </c>
      <c r="I9" s="2">
        <v>116305500499</v>
      </c>
    </row>
    <row r="10" spans="1:9" ht="11.85" customHeight="1">
      <c r="A10" s="14"/>
      <c r="B10" s="14"/>
      <c r="C10" s="33" t="s">
        <v>5</v>
      </c>
      <c r="D10" s="33"/>
      <c r="E10" s="33"/>
      <c r="F10" s="33"/>
      <c r="G10" s="15">
        <v>4865445183.3000002</v>
      </c>
      <c r="I10" s="16">
        <v>4520904196.8100004</v>
      </c>
    </row>
    <row r="11" spans="1:9" ht="11.85" customHeight="1">
      <c r="A11" s="14"/>
      <c r="B11" s="14"/>
      <c r="C11" s="33" t="s">
        <v>6</v>
      </c>
      <c r="D11" s="33"/>
      <c r="E11" s="33"/>
      <c r="F11" s="33"/>
      <c r="G11" s="15">
        <v>4440</v>
      </c>
      <c r="I11" s="16">
        <v>90470498.849999994</v>
      </c>
    </row>
    <row r="12" spans="1:9" ht="11.85" customHeight="1">
      <c r="A12" s="14"/>
      <c r="B12" s="14"/>
      <c r="C12" s="33" t="s">
        <v>7</v>
      </c>
      <c r="D12" s="33"/>
      <c r="E12" s="33"/>
      <c r="F12" s="33"/>
      <c r="G12" s="15">
        <v>0</v>
      </c>
      <c r="I12" s="16">
        <v>0</v>
      </c>
    </row>
    <row r="13" spans="1:9" ht="11.85" customHeight="1">
      <c r="A13" s="14"/>
      <c r="B13" s="14"/>
      <c r="C13" s="33" t="s">
        <v>8</v>
      </c>
      <c r="D13" s="33"/>
      <c r="E13" s="33"/>
      <c r="F13" s="33"/>
      <c r="G13" s="15">
        <v>3239287331.4899998</v>
      </c>
      <c r="I13" s="16">
        <v>2946230254.8699999</v>
      </c>
    </row>
    <row r="14" spans="1:9" ht="11.85" customHeight="1">
      <c r="A14" s="14"/>
      <c r="B14" s="14"/>
      <c r="C14" s="33" t="s">
        <v>9</v>
      </c>
      <c r="D14" s="33"/>
      <c r="E14" s="33"/>
      <c r="F14" s="33"/>
      <c r="G14" s="15">
        <v>221602188.13</v>
      </c>
      <c r="I14" s="16">
        <v>187517974.31999999</v>
      </c>
    </row>
    <row r="15" spans="1:9" ht="11.85" customHeight="1">
      <c r="A15" s="14"/>
      <c r="B15" s="14"/>
      <c r="C15" s="33" t="s">
        <v>10</v>
      </c>
      <c r="D15" s="33"/>
      <c r="E15" s="33"/>
      <c r="F15" s="33"/>
      <c r="G15" s="15">
        <v>1033598316.83</v>
      </c>
      <c r="I15" s="16">
        <v>11676853591.120001</v>
      </c>
    </row>
    <row r="16" spans="1:9" ht="11.85" customHeight="1">
      <c r="A16" s="14"/>
      <c r="B16" s="14"/>
      <c r="C16" s="33" t="s">
        <v>11</v>
      </c>
      <c r="D16" s="33"/>
      <c r="E16" s="33"/>
      <c r="F16" s="33"/>
      <c r="G16" s="15">
        <v>0</v>
      </c>
      <c r="I16" s="16">
        <v>0</v>
      </c>
    </row>
    <row r="17" spans="1:9" ht="11.85" customHeight="1">
      <c r="A17" s="14"/>
      <c r="B17" s="14"/>
      <c r="C17" s="33" t="s">
        <v>12</v>
      </c>
      <c r="D17" s="33"/>
      <c r="E17" s="33"/>
      <c r="F17" s="33"/>
      <c r="G17" s="15">
        <v>0</v>
      </c>
      <c r="I17" s="16">
        <v>0</v>
      </c>
    </row>
    <row r="18" spans="1:9" ht="11.85" customHeight="1">
      <c r="A18" s="14"/>
      <c r="B18" s="14"/>
      <c r="C18" s="33" t="s">
        <v>13</v>
      </c>
      <c r="D18" s="33"/>
      <c r="E18" s="33"/>
      <c r="F18" s="33"/>
      <c r="G18" s="15">
        <v>90110165876.029999</v>
      </c>
      <c r="I18" s="16">
        <v>76630534180.429993</v>
      </c>
    </row>
    <row r="19" spans="1:9" ht="11.85" customHeight="1">
      <c r="A19" s="14"/>
      <c r="B19" s="14"/>
      <c r="C19" s="33" t="s">
        <v>14</v>
      </c>
      <c r="D19" s="33"/>
      <c r="E19" s="33"/>
      <c r="F19" s="33"/>
      <c r="G19" s="15">
        <v>14563608772.15</v>
      </c>
      <c r="I19" s="16">
        <v>14106657460.190001</v>
      </c>
    </row>
    <row r="20" spans="1:9" ht="11.85" customHeight="1">
      <c r="A20" s="14"/>
      <c r="B20" s="14"/>
      <c r="C20" s="33" t="s">
        <v>15</v>
      </c>
      <c r="D20" s="33"/>
      <c r="E20" s="33"/>
      <c r="F20" s="33"/>
      <c r="G20" s="15">
        <f>465990349+16210468.52+7875316.63+64246908.04+22995340.93+3122592948.67</f>
        <v>3699911331.79</v>
      </c>
      <c r="I20" s="16">
        <v>6146332342</v>
      </c>
    </row>
    <row r="21" spans="1:9" ht="11.85" customHeight="1">
      <c r="A21" s="14"/>
      <c r="B21" s="31" t="s">
        <v>16</v>
      </c>
      <c r="C21" s="31"/>
      <c r="D21" s="31"/>
      <c r="E21" s="31"/>
      <c r="F21" s="14"/>
      <c r="G21" s="13">
        <f>SUM(G22:G37)</f>
        <v>113153538933.84999</v>
      </c>
      <c r="I21" s="2">
        <v>112110066120</v>
      </c>
    </row>
    <row r="22" spans="1:9" ht="11.85" customHeight="1">
      <c r="A22" s="14"/>
      <c r="B22" s="14"/>
      <c r="C22" s="33" t="s">
        <v>17</v>
      </c>
      <c r="D22" s="33"/>
      <c r="E22" s="33"/>
      <c r="F22" s="33"/>
      <c r="G22" s="15">
        <v>35205791108.309998</v>
      </c>
      <c r="I22" s="16">
        <v>34715222102.510002</v>
      </c>
    </row>
    <row r="23" spans="1:9" ht="11.85" customHeight="1">
      <c r="A23" s="14"/>
      <c r="B23" s="14"/>
      <c r="C23" s="33" t="s">
        <v>18</v>
      </c>
      <c r="D23" s="33"/>
      <c r="E23" s="33"/>
      <c r="F23" s="33"/>
      <c r="G23" s="15">
        <v>1187272886.77</v>
      </c>
      <c r="I23" s="16">
        <v>1272406787.8399999</v>
      </c>
    </row>
    <row r="24" spans="1:9" ht="11.85" customHeight="1">
      <c r="A24" s="14"/>
      <c r="B24" s="14"/>
      <c r="C24" s="33" t="s">
        <v>19</v>
      </c>
      <c r="D24" s="33"/>
      <c r="E24" s="33"/>
      <c r="F24" s="33"/>
      <c r="G24" s="15">
        <v>3537160008.7399998</v>
      </c>
      <c r="I24" s="16">
        <v>4430191157.9099998</v>
      </c>
    </row>
    <row r="25" spans="1:9" ht="11.85" customHeight="1">
      <c r="A25" s="14"/>
      <c r="B25" s="14"/>
      <c r="C25" s="33" t="s">
        <v>20</v>
      </c>
      <c r="D25" s="33"/>
      <c r="E25" s="33"/>
      <c r="F25" s="33"/>
      <c r="G25" s="15">
        <v>24681080622.779999</v>
      </c>
      <c r="I25" s="16">
        <v>23494563613.049999</v>
      </c>
    </row>
    <row r="26" spans="1:9" ht="11.85" customHeight="1">
      <c r="A26" s="14"/>
      <c r="B26" s="14"/>
      <c r="C26" s="33" t="s">
        <v>21</v>
      </c>
      <c r="D26" s="33"/>
      <c r="E26" s="33"/>
      <c r="F26" s="33"/>
      <c r="G26" s="15">
        <v>12580353394.58</v>
      </c>
      <c r="I26" s="16">
        <v>13004139350.58</v>
      </c>
    </row>
    <row r="27" spans="1:9" ht="11.85" customHeight="1">
      <c r="A27" s="14"/>
      <c r="B27" s="14"/>
      <c r="C27" s="33" t="s">
        <v>22</v>
      </c>
      <c r="D27" s="33"/>
      <c r="E27" s="33"/>
      <c r="F27" s="33"/>
      <c r="G27" s="15">
        <v>3102480189.3800001</v>
      </c>
      <c r="I27" s="16">
        <v>3685209131.27</v>
      </c>
    </row>
    <row r="28" spans="1:9" ht="11.85" customHeight="1">
      <c r="A28" s="14"/>
      <c r="B28" s="14"/>
      <c r="C28" s="33" t="s">
        <v>23</v>
      </c>
      <c r="D28" s="33"/>
      <c r="E28" s="33"/>
      <c r="F28" s="33"/>
      <c r="G28" s="15">
        <v>1892827587.0899999</v>
      </c>
      <c r="I28" s="16">
        <v>1955361294.29</v>
      </c>
    </row>
    <row r="29" spans="1:9" ht="11.85" customHeight="1">
      <c r="A29" s="14"/>
      <c r="B29" s="14"/>
      <c r="C29" s="33" t="s">
        <v>24</v>
      </c>
      <c r="D29" s="33"/>
      <c r="E29" s="33"/>
      <c r="F29" s="33"/>
      <c r="G29" s="15">
        <v>585385.94999999995</v>
      </c>
      <c r="I29" s="16">
        <v>543122.63</v>
      </c>
    </row>
    <row r="30" spans="1:9" ht="11.85" customHeight="1">
      <c r="A30" s="14"/>
      <c r="B30" s="14"/>
      <c r="C30" s="33" t="s">
        <v>25</v>
      </c>
      <c r="D30" s="33"/>
      <c r="E30" s="33"/>
      <c r="F30" s="33"/>
      <c r="G30" s="15">
        <v>1416017925.76</v>
      </c>
      <c r="I30" s="16">
        <v>1082398169.22</v>
      </c>
    </row>
    <row r="31" spans="1:9" ht="11.85" customHeight="1">
      <c r="A31" s="14"/>
      <c r="B31" s="14"/>
      <c r="C31" s="33" t="s">
        <v>26</v>
      </c>
      <c r="D31" s="33"/>
      <c r="E31" s="33"/>
      <c r="F31" s="33"/>
      <c r="G31" s="15">
        <v>0</v>
      </c>
      <c r="I31" s="16">
        <v>0</v>
      </c>
    </row>
    <row r="32" spans="1:9" ht="11.85" customHeight="1">
      <c r="A32" s="14"/>
      <c r="B32" s="14"/>
      <c r="C32" s="33" t="s">
        <v>27</v>
      </c>
      <c r="D32" s="33"/>
      <c r="E32" s="33"/>
      <c r="F32" s="33"/>
      <c r="G32" s="15">
        <v>1000000</v>
      </c>
      <c r="I32" s="16">
        <v>2000000</v>
      </c>
    </row>
    <row r="33" spans="1:9" ht="11.85" customHeight="1">
      <c r="A33" s="14"/>
      <c r="B33" s="14"/>
      <c r="C33" s="33" t="s">
        <v>28</v>
      </c>
      <c r="D33" s="33"/>
      <c r="E33" s="33"/>
      <c r="F33" s="33"/>
      <c r="G33" s="15">
        <v>0</v>
      </c>
      <c r="I33" s="16">
        <v>0</v>
      </c>
    </row>
    <row r="34" spans="1:9" ht="11.85" customHeight="1">
      <c r="A34" s="14"/>
      <c r="B34" s="14"/>
      <c r="C34" s="33" t="s">
        <v>13</v>
      </c>
      <c r="D34" s="33"/>
      <c r="E34" s="33"/>
      <c r="F34" s="33"/>
      <c r="G34" s="15">
        <v>15805026281.559999</v>
      </c>
      <c r="I34" s="16">
        <v>14636126725.389999</v>
      </c>
    </row>
    <row r="35" spans="1:9" ht="11.85" customHeight="1">
      <c r="A35" s="14"/>
      <c r="B35" s="14"/>
      <c r="C35" s="33" t="s">
        <v>29</v>
      </c>
      <c r="D35" s="33"/>
      <c r="E35" s="33"/>
      <c r="F35" s="33"/>
      <c r="G35" s="15">
        <v>6264482674.9399996</v>
      </c>
      <c r="I35" s="16">
        <v>5855363585.6300001</v>
      </c>
    </row>
    <row r="36" spans="1:9" ht="11.85" customHeight="1">
      <c r="A36" s="14"/>
      <c r="B36" s="14"/>
      <c r="C36" s="33" t="s">
        <v>30</v>
      </c>
      <c r="D36" s="33"/>
      <c r="E36" s="33"/>
      <c r="F36" s="33"/>
      <c r="G36" s="15">
        <v>0</v>
      </c>
      <c r="I36" s="16">
        <v>0</v>
      </c>
    </row>
    <row r="37" spans="1:9" ht="11.85" customHeight="1">
      <c r="A37" s="14"/>
      <c r="B37" s="14"/>
      <c r="C37" s="33" t="s">
        <v>31</v>
      </c>
      <c r="D37" s="33"/>
      <c r="E37" s="33"/>
      <c r="F37" s="33"/>
      <c r="G37" s="15">
        <f>753821832.26+157937752.99+1538592057+136417.07+5028972808.67</f>
        <v>7479460867.9899998</v>
      </c>
      <c r="I37" s="16">
        <v>7976541080</v>
      </c>
    </row>
    <row r="38" spans="1:9" ht="11.85" customHeight="1">
      <c r="A38" s="31" t="s">
        <v>32</v>
      </c>
      <c r="B38" s="31"/>
      <c r="C38" s="31"/>
      <c r="D38" s="31"/>
      <c r="E38" s="14"/>
      <c r="F38" s="14"/>
      <c r="G38" s="13">
        <f>G9-G21</f>
        <v>4580084505.8699951</v>
      </c>
      <c r="I38" s="2">
        <f>I9-I21</f>
        <v>4195434379</v>
      </c>
    </row>
    <row r="39" spans="1:9" ht="6.2" customHeight="1">
      <c r="A39" s="14"/>
      <c r="B39" s="14"/>
      <c r="C39" s="14"/>
      <c r="D39" s="14"/>
      <c r="E39" s="14"/>
      <c r="F39" s="14"/>
    </row>
    <row r="40" spans="1:9" ht="12.6" customHeight="1">
      <c r="A40" s="32" t="s">
        <v>33</v>
      </c>
      <c r="B40" s="32"/>
      <c r="C40" s="32"/>
      <c r="D40" s="32"/>
      <c r="E40" s="32"/>
      <c r="F40" s="32"/>
      <c r="G40" s="32"/>
    </row>
    <row r="41" spans="1:9" ht="11.85" customHeight="1">
      <c r="A41" s="14"/>
      <c r="B41" s="31" t="s">
        <v>4</v>
      </c>
      <c r="C41" s="31"/>
      <c r="D41" s="31"/>
      <c r="E41" s="31"/>
      <c r="F41" s="14"/>
      <c r="G41" s="13">
        <f>G44</f>
        <v>272334974.54000002</v>
      </c>
      <c r="I41" s="2">
        <f>I44</f>
        <v>1022899604</v>
      </c>
    </row>
    <row r="42" spans="1:9" ht="11.85" customHeight="1">
      <c r="A42" s="14"/>
      <c r="B42" s="14"/>
      <c r="C42" s="33" t="s">
        <v>34</v>
      </c>
      <c r="D42" s="33"/>
      <c r="E42" s="33"/>
      <c r="F42" s="33"/>
      <c r="G42" s="15">
        <v>0</v>
      </c>
      <c r="I42" s="16">
        <v>0</v>
      </c>
    </row>
    <row r="43" spans="1:9" ht="11.85" customHeight="1">
      <c r="A43" s="14"/>
      <c r="B43" s="14"/>
      <c r="C43" s="33" t="s">
        <v>35</v>
      </c>
      <c r="D43" s="33"/>
      <c r="E43" s="33"/>
      <c r="F43" s="33"/>
      <c r="G43" s="15">
        <v>0</v>
      </c>
      <c r="I43" s="16">
        <v>0</v>
      </c>
    </row>
    <row r="44" spans="1:9" ht="11.85" customHeight="1">
      <c r="A44" s="14"/>
      <c r="B44" s="14"/>
      <c r="C44" s="33" t="s">
        <v>36</v>
      </c>
      <c r="D44" s="33"/>
      <c r="E44" s="33"/>
      <c r="F44" s="33"/>
      <c r="G44" s="15">
        <v>272334974.54000002</v>
      </c>
      <c r="I44" s="16">
        <v>1022899604</v>
      </c>
    </row>
    <row r="45" spans="1:9" ht="11.85" customHeight="1">
      <c r="A45" s="14"/>
      <c r="B45" s="31" t="s">
        <v>16</v>
      </c>
      <c r="C45" s="31"/>
      <c r="D45" s="31"/>
      <c r="E45" s="31"/>
      <c r="F45" s="14"/>
      <c r="G45" s="13">
        <f>SUM(G46:G48)</f>
        <v>7521151274.5900002</v>
      </c>
      <c r="I45" s="2">
        <f>I46+I47+I48</f>
        <v>2888740688.9400001</v>
      </c>
    </row>
    <row r="46" spans="1:9" ht="11.85" customHeight="1">
      <c r="A46" s="14"/>
      <c r="B46" s="14"/>
      <c r="C46" s="33" t="s">
        <v>34</v>
      </c>
      <c r="D46" s="33"/>
      <c r="E46" s="33"/>
      <c r="F46" s="33"/>
      <c r="G46" s="15">
        <v>7029165369.6300001</v>
      </c>
      <c r="I46" s="16">
        <v>2117030923.3399999</v>
      </c>
    </row>
    <row r="47" spans="1:9" ht="11.85" customHeight="1">
      <c r="A47" s="14"/>
      <c r="B47" s="14"/>
      <c r="C47" s="33" t="s">
        <v>35</v>
      </c>
      <c r="D47" s="33"/>
      <c r="E47" s="33"/>
      <c r="F47" s="33"/>
      <c r="G47" s="15">
        <v>470276188.04000002</v>
      </c>
      <c r="I47" s="16">
        <v>714759997.60000002</v>
      </c>
    </row>
    <row r="48" spans="1:9" ht="11.85" customHeight="1">
      <c r="A48" s="14"/>
      <c r="B48" s="14"/>
      <c r="C48" s="33" t="s">
        <v>36</v>
      </c>
      <c r="D48" s="33"/>
      <c r="E48" s="33"/>
      <c r="F48" s="33"/>
      <c r="G48" s="15">
        <v>21709716.920000002</v>
      </c>
      <c r="I48" s="16">
        <v>56949768</v>
      </c>
    </row>
    <row r="49" spans="1:9" ht="11.85" customHeight="1">
      <c r="A49" s="31" t="s">
        <v>37</v>
      </c>
      <c r="B49" s="31"/>
      <c r="C49" s="31"/>
      <c r="D49" s="31"/>
      <c r="E49" s="14"/>
      <c r="F49" s="14"/>
      <c r="G49" s="13">
        <f>G41-G45</f>
        <v>-7248816300.0500002</v>
      </c>
      <c r="I49" s="2">
        <f>I41-I45</f>
        <v>-1865841084.9400001</v>
      </c>
    </row>
    <row r="50" spans="1:9" ht="6.2" customHeight="1">
      <c r="A50" s="14"/>
      <c r="B50" s="14"/>
      <c r="C50" s="14"/>
      <c r="D50" s="14"/>
      <c r="E50" s="14"/>
      <c r="F50" s="14"/>
    </row>
    <row r="51" spans="1:9" ht="12.6" customHeight="1">
      <c r="A51" s="32" t="s">
        <v>38</v>
      </c>
      <c r="B51" s="32"/>
      <c r="C51" s="32"/>
      <c r="D51" s="32"/>
      <c r="E51" s="32"/>
      <c r="F51" s="32"/>
      <c r="G51" s="32"/>
    </row>
    <row r="52" spans="1:9" ht="11.85" customHeight="1">
      <c r="A52" s="14"/>
      <c r="B52" s="31" t="s">
        <v>4</v>
      </c>
      <c r="C52" s="31"/>
      <c r="D52" s="31"/>
      <c r="E52" s="31"/>
      <c r="F52" s="14"/>
      <c r="G52" s="13">
        <f>G54+G56</f>
        <v>4598579412.7200003</v>
      </c>
      <c r="I52" s="2">
        <v>0</v>
      </c>
    </row>
    <row r="53" spans="1:9" ht="11.85" customHeight="1">
      <c r="A53" s="14"/>
      <c r="B53" s="14"/>
      <c r="C53" s="33" t="s">
        <v>39</v>
      </c>
      <c r="D53" s="33"/>
      <c r="E53" s="33"/>
      <c r="F53" s="33"/>
      <c r="G53" s="15">
        <f>G54</f>
        <v>0</v>
      </c>
      <c r="I53" s="16">
        <v>0</v>
      </c>
    </row>
    <row r="54" spans="1:9" ht="11.85" customHeight="1">
      <c r="A54" s="14"/>
      <c r="B54" s="14"/>
      <c r="C54" s="33" t="s">
        <v>40</v>
      </c>
      <c r="D54" s="33"/>
      <c r="E54" s="33"/>
      <c r="F54" s="33"/>
      <c r="G54" s="15">
        <v>0</v>
      </c>
      <c r="I54" s="16">
        <v>0</v>
      </c>
    </row>
    <row r="55" spans="1:9" ht="11.85" customHeight="1">
      <c r="A55" s="14"/>
      <c r="B55" s="14"/>
      <c r="C55" s="33" t="s">
        <v>41</v>
      </c>
      <c r="D55" s="33"/>
      <c r="E55" s="33"/>
      <c r="F55" s="33"/>
      <c r="G55" s="15">
        <v>0</v>
      </c>
      <c r="I55" s="16">
        <v>0</v>
      </c>
    </row>
    <row r="56" spans="1:9" ht="11.85" customHeight="1">
      <c r="A56" s="14"/>
      <c r="B56" s="14"/>
      <c r="C56" s="33" t="s">
        <v>42</v>
      </c>
      <c r="D56" s="33"/>
      <c r="E56" s="33"/>
      <c r="F56" s="33"/>
      <c r="G56" s="15">
        <v>4598579412.7200003</v>
      </c>
      <c r="I56" s="16">
        <v>0</v>
      </c>
    </row>
    <row r="57" spans="1:9" ht="11.85" customHeight="1">
      <c r="A57" s="14"/>
      <c r="B57" s="31" t="s">
        <v>16</v>
      </c>
      <c r="C57" s="31"/>
      <c r="D57" s="31"/>
      <c r="E57" s="31"/>
      <c r="F57" s="14"/>
      <c r="G57" s="13">
        <f>G59+G60</f>
        <v>1980372190.78</v>
      </c>
      <c r="I57" s="2">
        <v>1618654161.02</v>
      </c>
    </row>
    <row r="58" spans="1:9" ht="11.85" customHeight="1">
      <c r="A58" s="14"/>
      <c r="B58" s="14"/>
      <c r="C58" s="33" t="s">
        <v>43</v>
      </c>
      <c r="D58" s="33"/>
      <c r="E58" s="33"/>
      <c r="F58" s="33"/>
      <c r="G58" s="15">
        <v>1757458189.78</v>
      </c>
      <c r="I58" s="16">
        <v>1618654161.02</v>
      </c>
    </row>
    <row r="59" spans="1:9" ht="11.85" customHeight="1">
      <c r="A59" s="14"/>
      <c r="B59" s="14"/>
      <c r="C59" s="33" t="s">
        <v>40</v>
      </c>
      <c r="D59" s="33"/>
      <c r="E59" s="33"/>
      <c r="F59" s="33"/>
      <c r="G59" s="15">
        <v>1757458189.78</v>
      </c>
      <c r="I59" s="16">
        <v>1618654161.02</v>
      </c>
    </row>
    <row r="60" spans="1:9" ht="11.85" customHeight="1">
      <c r="A60" s="14"/>
      <c r="B60" s="14"/>
      <c r="C60" s="33" t="s">
        <v>44</v>
      </c>
      <c r="D60" s="33"/>
      <c r="E60" s="33"/>
      <c r="F60" s="33"/>
      <c r="G60" s="15">
        <v>222914001</v>
      </c>
      <c r="I60" s="16">
        <v>0</v>
      </c>
    </row>
    <row r="61" spans="1:9" ht="11.85" customHeight="1">
      <c r="A61" s="31" t="s">
        <v>45</v>
      </c>
      <c r="B61" s="31"/>
      <c r="C61" s="31"/>
      <c r="D61" s="31"/>
      <c r="E61" s="14"/>
      <c r="F61" s="14"/>
      <c r="G61" s="13">
        <f>G52-G57</f>
        <v>2618207221.9400005</v>
      </c>
      <c r="I61" s="2">
        <f>-I59</f>
        <v>-1618654161.02</v>
      </c>
    </row>
    <row r="62" spans="1:9" ht="6.2" customHeight="1">
      <c r="A62" s="14"/>
      <c r="B62" s="14"/>
      <c r="C62" s="14"/>
      <c r="D62" s="14"/>
      <c r="E62" s="14"/>
      <c r="F62" s="14"/>
    </row>
    <row r="63" spans="1:9" ht="12.6" customHeight="1">
      <c r="A63" s="32" t="s">
        <v>2</v>
      </c>
      <c r="B63" s="32"/>
      <c r="C63" s="32"/>
      <c r="D63" s="32"/>
      <c r="E63" s="32"/>
      <c r="F63" s="32"/>
      <c r="G63" s="32"/>
    </row>
    <row r="64" spans="1:9" ht="11.85" customHeight="1">
      <c r="A64" s="31" t="s">
        <v>46</v>
      </c>
      <c r="B64" s="31"/>
      <c r="C64" s="31"/>
      <c r="D64" s="31"/>
      <c r="E64" s="14"/>
      <c r="F64" s="14"/>
      <c r="G64" s="13">
        <f>G38+G49+G61</f>
        <v>-50524572.240004539</v>
      </c>
      <c r="I64" s="2">
        <f>I38+I49+I61</f>
        <v>710939133.03999996</v>
      </c>
    </row>
    <row r="65" spans="1:9" ht="6.2" customHeight="1">
      <c r="A65" s="14"/>
      <c r="B65" s="14"/>
      <c r="C65" s="14"/>
      <c r="D65" s="14"/>
      <c r="E65" s="14"/>
      <c r="F65" s="14"/>
    </row>
    <row r="66" spans="1:9" ht="12.6" customHeight="1">
      <c r="A66" s="32" t="s">
        <v>2</v>
      </c>
      <c r="B66" s="32"/>
      <c r="C66" s="32"/>
      <c r="D66" s="32"/>
      <c r="E66" s="32"/>
      <c r="F66" s="32"/>
      <c r="G66" s="32"/>
    </row>
    <row r="67" spans="1:9" ht="11.85" customHeight="1">
      <c r="A67" s="31" t="s">
        <v>47</v>
      </c>
      <c r="B67" s="31"/>
      <c r="C67" s="31"/>
      <c r="D67" s="31"/>
      <c r="E67" s="14"/>
      <c r="F67" s="14"/>
      <c r="G67" s="13">
        <v>5358712219.7799997</v>
      </c>
      <c r="I67" s="2">
        <v>4647773086.8699999</v>
      </c>
    </row>
    <row r="68" spans="1:9" ht="11.85" customHeight="1">
      <c r="A68" s="31" t="s">
        <v>48</v>
      </c>
      <c r="B68" s="31"/>
      <c r="C68" s="31"/>
      <c r="D68" s="31"/>
      <c r="E68" s="14"/>
      <c r="F68" s="14"/>
      <c r="G68" s="13">
        <f>G67+G64</f>
        <v>5308187647.5399952</v>
      </c>
      <c r="I68" s="2">
        <v>5358712220</v>
      </c>
    </row>
    <row r="69" spans="1:9" ht="8.85" customHeight="1"/>
  </sheetData>
  <mergeCells count="61">
    <mergeCell ref="C58:F58"/>
    <mergeCell ref="A61:D61"/>
    <mergeCell ref="A66:G66"/>
    <mergeCell ref="A67:D67"/>
    <mergeCell ref="C37:F37"/>
    <mergeCell ref="B41:E41"/>
    <mergeCell ref="C44:F44"/>
    <mergeCell ref="C47:F47"/>
    <mergeCell ref="A51:G51"/>
    <mergeCell ref="B45:E45"/>
    <mergeCell ref="C46:F46"/>
    <mergeCell ref="C42:F42"/>
    <mergeCell ref="C43:F43"/>
    <mergeCell ref="A38:D38"/>
    <mergeCell ref="A40:G40"/>
    <mergeCell ref="C56:F56"/>
    <mergeCell ref="C27:F27"/>
    <mergeCell ref="C29:F29"/>
    <mergeCell ref="C31:F31"/>
    <mergeCell ref="C33:F33"/>
    <mergeCell ref="C35:F35"/>
    <mergeCell ref="D2:I2"/>
    <mergeCell ref="D3:I3"/>
    <mergeCell ref="D4:I4"/>
    <mergeCell ref="D5:I5"/>
    <mergeCell ref="C23:F23"/>
    <mergeCell ref="C11:F11"/>
    <mergeCell ref="C12:F12"/>
    <mergeCell ref="A8:G8"/>
    <mergeCell ref="B9:E9"/>
    <mergeCell ref="C10:F10"/>
    <mergeCell ref="C17:F17"/>
    <mergeCell ref="C18:F18"/>
    <mergeCell ref="C15:F15"/>
    <mergeCell ref="C16:F16"/>
    <mergeCell ref="C13:F13"/>
    <mergeCell ref="C14:F14"/>
    <mergeCell ref="C26:F26"/>
    <mergeCell ref="C24:F24"/>
    <mergeCell ref="B21:E21"/>
    <mergeCell ref="C22:F22"/>
    <mergeCell ref="C19:F19"/>
    <mergeCell ref="C20:F20"/>
    <mergeCell ref="C25:F25"/>
    <mergeCell ref="C36:F36"/>
    <mergeCell ref="C34:F34"/>
    <mergeCell ref="C32:F32"/>
    <mergeCell ref="C30:F30"/>
    <mergeCell ref="C28:F28"/>
    <mergeCell ref="B57:E57"/>
    <mergeCell ref="C53:F53"/>
    <mergeCell ref="C54:F54"/>
    <mergeCell ref="C48:F48"/>
    <mergeCell ref="A49:D49"/>
    <mergeCell ref="B52:E52"/>
    <mergeCell ref="C55:F55"/>
    <mergeCell ref="A68:D68"/>
    <mergeCell ref="A63:G63"/>
    <mergeCell ref="A64:D64"/>
    <mergeCell ref="C59:F59"/>
    <mergeCell ref="C60:F60"/>
  </mergeCells>
  <pageMargins left="0.70866141732283472" right="0.70866141732283472" top="0.74803149606299213" bottom="0.74803149606299213" header="0.31496062992125984" footer="0.31496062992125984"/>
  <pageSetup scale="8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EFE</vt:lpstr>
      <vt:lpstr>Carlos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Martha Elena Martínez Rameño</dc:creator>
  <cp:lastModifiedBy>martha_martinez</cp:lastModifiedBy>
  <cp:lastPrinted>2019-03-21T10:08:07Z</cp:lastPrinted>
  <dcterms:created xsi:type="dcterms:W3CDTF">2018-02-28T16:26:15Z</dcterms:created>
  <dcterms:modified xsi:type="dcterms:W3CDTF">2019-03-21T10:08:50Z</dcterms:modified>
</cp:coreProperties>
</file>